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firstSheet="1" activeTab="1"/>
  </bookViews>
  <sheets>
    <sheet name="สรุปผลต้นทุนปี58 59" sheetId="1" r:id="rId1"/>
    <sheet name="สรุปผลต้นทุนปี59 ตามขนาด รพ" sheetId="5" r:id="rId2"/>
    <sheet name="สรุปผลต้นทุน เทียบ1_58 +1_59" sheetId="2" r:id="rId3"/>
    <sheet name="สรุปผลต้นทุนเทียบ 4_58+1_59" sheetId="4" r:id="rId4"/>
  </sheets>
  <calcPr calcId="124519"/>
</workbook>
</file>

<file path=xl/calcChain.xml><?xml version="1.0" encoding="utf-8"?>
<calcChain xmlns="http://schemas.openxmlformats.org/spreadsheetml/2006/main">
  <c r="M20" i="5"/>
  <c r="M19"/>
  <c r="K20"/>
  <c r="K19"/>
  <c r="I20" l="1"/>
  <c r="G20"/>
  <c r="I19"/>
  <c r="G19"/>
  <c r="R20" i="4"/>
  <c r="P20"/>
  <c r="N20"/>
  <c r="R19"/>
  <c r="P19"/>
  <c r="N19"/>
  <c r="L19"/>
  <c r="AL20" i="1"/>
  <c r="AJ20"/>
  <c r="AL19"/>
  <c r="AJ19"/>
  <c r="Z20" i="2"/>
  <c r="Z19"/>
  <c r="X20"/>
  <c r="X19"/>
  <c r="S20"/>
  <c r="S19"/>
  <c r="AH20" i="1" l="1"/>
  <c r="AD20"/>
  <c r="AB20"/>
  <c r="Z20"/>
  <c r="X20"/>
  <c r="S20"/>
  <c r="AH19"/>
  <c r="AF19"/>
  <c r="AD19"/>
  <c r="AB19"/>
  <c r="Z19"/>
  <c r="X19"/>
  <c r="S19"/>
</calcChain>
</file>

<file path=xl/sharedStrings.xml><?xml version="1.0" encoding="utf-8"?>
<sst xmlns="http://schemas.openxmlformats.org/spreadsheetml/2006/main" count="400" uniqueCount="83">
  <si>
    <t>รายงานต้นทุนหน่วยบริการเปรียบเทียบกลุ่มระดับบริการ</t>
  </si>
  <si>
    <r>
      <rPr>
        <b/>
        <sz val="10"/>
        <rFont val="TH SarabunPSK"/>
        <family val="2"/>
      </rPr>
      <t>เขต</t>
    </r>
  </si>
  <si>
    <r>
      <rPr>
        <b/>
        <sz val="10"/>
        <rFont val="TH SarabunPSK"/>
        <family val="2"/>
      </rPr>
      <t>จังหวัด</t>
    </r>
  </si>
  <si>
    <r>
      <rPr>
        <b/>
        <sz val="10"/>
        <rFont val="TH SarabunPSK"/>
        <family val="2"/>
      </rPr>
      <t>รหัส</t>
    </r>
  </si>
  <si>
    <r>
      <rPr>
        <b/>
        <sz val="10"/>
        <rFont val="TH SarabunPSK"/>
        <family val="2"/>
      </rPr>
      <t>หน่วยบริการ</t>
    </r>
  </si>
  <si>
    <r>
      <rPr>
        <b/>
        <sz val="10"/>
        <rFont val="TH SarabunPSK"/>
        <family val="2"/>
      </rPr>
      <t>ประเภทหน่วยงาน</t>
    </r>
  </si>
  <si>
    <r>
      <rPr>
        <b/>
        <sz val="10"/>
        <rFont val="TH SarabunPSK"/>
        <family val="2"/>
      </rPr>
      <t>group2558</t>
    </r>
  </si>
  <si>
    <r>
      <rPr>
        <b/>
        <sz val="10"/>
        <rFont val="TH SarabunPSK"/>
        <family val="2"/>
      </rPr>
      <t>OPD Cost</t>
    </r>
  </si>
  <si>
    <r>
      <rPr>
        <b/>
        <sz val="10"/>
        <rFont val="TH SarabunPSK"/>
        <family val="2"/>
      </rPr>
      <t>OPD Visit</t>
    </r>
  </si>
  <si>
    <t>ต้นทุนไตรมาส 1/58 OPD</t>
  </si>
  <si>
    <t>Mean+STDEV</t>
  </si>
  <si>
    <r>
      <rPr>
        <b/>
        <sz val="10"/>
        <rFont val="TH SarabunPSK"/>
        <family val="2"/>
      </rPr>
      <t>IPD Cost</t>
    </r>
  </si>
  <si>
    <r>
      <rPr>
        <b/>
        <sz val="9"/>
        <rFont val="TH SarabunPSK"/>
        <family val="2"/>
      </rPr>
      <t>Sum Adj RW</t>
    </r>
  </si>
  <si>
    <t>ต้นทุนไตรมาส 1/58 IPD</t>
  </si>
  <si>
    <r>
      <rPr>
        <b/>
        <sz val="12"/>
        <rFont val="TH SarabunPSK"/>
        <family val="2"/>
      </rPr>
      <t>ผล_OP</t>
    </r>
  </si>
  <si>
    <r>
      <rPr>
        <b/>
        <sz val="12"/>
        <rFont val="TH SarabunPSK"/>
        <family val="2"/>
      </rPr>
      <t>ผล_IP</t>
    </r>
  </si>
  <si>
    <r>
      <rPr>
        <b/>
        <sz val="10"/>
        <rFont val="TH SarabunPSK"/>
        <family val="2"/>
      </rPr>
      <t>ผล</t>
    </r>
  </si>
  <si>
    <t>ต้นทุนไตรมาส 2/58 OPD</t>
  </si>
  <si>
    <t>ต้นทุนไตรมาส 2/58 IPD</t>
  </si>
  <si>
    <t>ต้นทุนไตรมาส 3/58 OPD</t>
  </si>
  <si>
    <t>ต้นทุนไตรมาส 3/58 IPD</t>
  </si>
  <si>
    <t>ต้นทุนไตรมาส 4/58 OPD</t>
  </si>
  <si>
    <t>ต้นทุนไตรมาส 4/58 IPD</t>
  </si>
  <si>
    <r>
      <rPr>
        <sz val="9"/>
        <rFont val="TH SarabunPSK"/>
        <family val="2"/>
      </rPr>
      <t>พระนครศรีอยุธยา</t>
    </r>
  </si>
  <si>
    <r>
      <rPr>
        <sz val="12"/>
        <rFont val="TH SarabunPSK"/>
        <family val="2"/>
      </rPr>
      <t>โรงพยาบาล พระนครศรีอยุธยา</t>
    </r>
  </si>
  <si>
    <r>
      <rPr>
        <sz val="12"/>
        <rFont val="TH SarabunPSK"/>
        <family val="2"/>
      </rPr>
      <t>05-โรงพยาบาลศูนย์</t>
    </r>
  </si>
  <si>
    <r>
      <rPr>
        <sz val="12"/>
        <rFont val="TH SarabunPSK"/>
        <family val="2"/>
      </rPr>
      <t>รพศ.=/&lt;800Beds</t>
    </r>
  </si>
  <si>
    <r>
      <rPr>
        <sz val="12"/>
        <rFont val="TH SarabunPSK"/>
        <family val="2"/>
      </rPr>
      <t>ผ่าน</t>
    </r>
  </si>
  <si>
    <r>
      <rPr>
        <sz val="12"/>
        <rFont val="TH SarabunPSK"/>
        <family val="2"/>
      </rPr>
      <t>โรงพยาบาลเสนา</t>
    </r>
  </si>
  <si>
    <r>
      <rPr>
        <sz val="12"/>
        <rFont val="TH SarabunPSK"/>
        <family val="2"/>
      </rPr>
      <t>06-โรงพยาบาลทั่วไป</t>
    </r>
  </si>
  <si>
    <r>
      <rPr>
        <sz val="12"/>
        <rFont val="TH SarabunPSK"/>
        <family val="2"/>
      </rPr>
      <t>รพท.=/&lt;200</t>
    </r>
  </si>
  <si>
    <r>
      <rPr>
        <sz val="12"/>
        <rFont val="TH SarabunPSK"/>
        <family val="2"/>
      </rPr>
      <t>ไม่ผ่าน</t>
    </r>
  </si>
  <si>
    <r>
      <rPr>
        <sz val="12"/>
        <rFont val="TH SarabunPSK"/>
        <family val="2"/>
      </rPr>
      <t>โรงพยาบาลท่าเรือ</t>
    </r>
  </si>
  <si>
    <r>
      <rPr>
        <sz val="12"/>
        <rFont val="TH SarabunPSK"/>
        <family val="2"/>
      </rPr>
      <t>07-โรงพยาบาลชุมชน</t>
    </r>
  </si>
  <si>
    <r>
      <rPr>
        <sz val="12"/>
        <rFont val="TH SarabunPSK"/>
        <family val="2"/>
      </rPr>
      <t>รพช.30BedsPOP20000-40000</t>
    </r>
  </si>
  <si>
    <r>
      <rPr>
        <sz val="12"/>
        <rFont val="TH SarabunPSK"/>
        <family val="2"/>
      </rPr>
      <t>โรงพยาบาลสมเด็จ พระสังฆราช(นครหลวง)</t>
    </r>
  </si>
  <si>
    <r>
      <rPr>
        <sz val="12"/>
        <rFont val="TH SarabunPSK"/>
        <family val="2"/>
      </rPr>
      <t>โรงพยาบาลบางไทร</t>
    </r>
  </si>
  <si>
    <r>
      <rPr>
        <sz val="12"/>
        <rFont val="TH SarabunPSK"/>
        <family val="2"/>
      </rPr>
      <t>รพช.30BedsPOP&lt;20000</t>
    </r>
  </si>
  <si>
    <r>
      <rPr>
        <sz val="12"/>
        <rFont val="TH SarabunPSK"/>
        <family val="2"/>
      </rPr>
      <t>โรงพยาบาลบางบาล</t>
    </r>
  </si>
  <si>
    <r>
      <rPr>
        <sz val="12"/>
        <rFont val="TH SarabunPSK"/>
        <family val="2"/>
      </rPr>
      <t>โรงพยาบาลบางปะอิน</t>
    </r>
  </si>
  <si>
    <r>
      <rPr>
        <sz val="12"/>
        <rFont val="TH SarabunPSK"/>
        <family val="2"/>
      </rPr>
      <t>รพช.60BedsPOP40000-60000</t>
    </r>
  </si>
  <si>
    <r>
      <rPr>
        <sz val="12"/>
        <rFont val="TH SarabunPSK"/>
        <family val="2"/>
      </rPr>
      <t>โรงพยาบาลบางปะหัน</t>
    </r>
  </si>
  <si>
    <r>
      <rPr>
        <sz val="12"/>
        <rFont val="TH SarabunPSK"/>
        <family val="2"/>
      </rPr>
      <t>โรงพยาบาลผักไห่</t>
    </r>
  </si>
  <si>
    <r>
      <rPr>
        <sz val="12"/>
        <rFont val="TH SarabunPSK"/>
        <family val="2"/>
      </rPr>
      <t>โรงพยาบาลภาชี</t>
    </r>
  </si>
  <si>
    <r>
      <rPr>
        <sz val="12"/>
        <rFont val="TH SarabunPSK"/>
        <family val="2"/>
      </rPr>
      <t>โรงพยาบาลลาดบัวหลวง</t>
    </r>
  </si>
  <si>
    <r>
      <rPr>
        <sz val="12"/>
        <rFont val="TH SarabunPSK"/>
        <family val="2"/>
      </rPr>
      <t>โรงพยาบาลวังน้อย</t>
    </r>
  </si>
  <si>
    <r>
      <rPr>
        <sz val="12"/>
        <rFont val="TH SarabunPSK"/>
        <family val="2"/>
      </rPr>
      <t>โรงพยาบาลบางซ้าย</t>
    </r>
  </si>
  <si>
    <r>
      <rPr>
        <sz val="12"/>
        <rFont val="TH SarabunPSK"/>
        <family val="2"/>
      </rPr>
      <t>รพช.10BedsPOP&lt;15000</t>
    </r>
  </si>
  <si>
    <r>
      <rPr>
        <sz val="12"/>
        <rFont val="TH SarabunPSK"/>
        <family val="2"/>
      </rPr>
      <t>โรงพยาบาลอุทัย</t>
    </r>
  </si>
  <si>
    <r>
      <rPr>
        <sz val="12"/>
        <rFont val="TH SarabunPSK"/>
        <family val="2"/>
      </rPr>
      <t>โรงพยาบาลมหาราช</t>
    </r>
  </si>
  <si>
    <r>
      <rPr>
        <sz val="12"/>
        <rFont val="TH SarabunPSK"/>
        <family val="2"/>
      </rPr>
      <t>โรงพยาบาลบ้านแพรก</t>
    </r>
  </si>
  <si>
    <r>
      <rPr>
        <b/>
        <sz val="10"/>
        <rFont val="TH SarabunPSK"/>
        <family val="2"/>
      </rPr>
      <t>พระนครศรีอยุธยา Count</t>
    </r>
  </si>
  <si>
    <t>ร้อยละ (ผ่าน)</t>
  </si>
  <si>
    <t>ร้อยละ (ไม่ผ่าน)</t>
  </si>
  <si>
    <t>ไม่ผ่าน IPD  5  แห่ง</t>
  </si>
  <si>
    <t>OPD และ IPD ผ่านทุกแห่ง</t>
  </si>
  <si>
    <t>ไม่ผ่าน IPD 1 แห่ง</t>
  </si>
  <si>
    <t>ไตรมาส 1 ปี 58</t>
  </si>
  <si>
    <t>ไตรมาส 2 ปี 58</t>
  </si>
  <si>
    <t>ไตรมาส 3 ปี 58</t>
  </si>
  <si>
    <t>ไตรมาส 4 ปี 58</t>
  </si>
  <si>
    <t>ไตรมาส 1 ปี 59</t>
  </si>
  <si>
    <t>ต้นทุนไตรมาส 1/59 OPD</t>
  </si>
  <si>
    <t>ต้นทุนไตรมาส 1/59 IPD</t>
  </si>
  <si>
    <t>ไม่ผ่าน OPD 1 แห่ง และ IPD 2 แห่ง</t>
  </si>
  <si>
    <t>รพศ.เตียงจริง&lt;1000</t>
  </si>
  <si>
    <t>รพท.M1 เดิม</t>
  </si>
  <si>
    <t>รพช.30 - 59/POP25,000 - &lt;30,000</t>
  </si>
  <si>
    <t>รพช.30 - 59/POP15,000 - &lt;20,000</t>
  </si>
  <si>
    <t>รพช.30 - 59/POP50,000 - &lt;55,000</t>
  </si>
  <si>
    <t>รพช.30 - 59/POP20,000 - &lt;25,000</t>
  </si>
  <si>
    <t>รพช.30 - 59/POP40,000 - &lt;45,000</t>
  </si>
  <si>
    <t>รพช.10 - 29/POP10,000 - &lt;20,000</t>
  </si>
  <si>
    <t>รพช.10 - 29/POP &lt;10,000</t>
  </si>
  <si>
    <t>ต้นทุนไตรมาส 2/59 OPD</t>
  </si>
  <si>
    <t>ต้นทุนไตรมาส 2/59 IPD</t>
  </si>
  <si>
    <t>ไม่ผ่าน IPD  1 แห่ง</t>
  </si>
  <si>
    <t xml:space="preserve">ไตรมาส 2 ปี 59 </t>
  </si>
  <si>
    <t>ต้นทุนไตรมาส 3/59 OPD</t>
  </si>
  <si>
    <t>ต้นทุนไตรมาส 3/59 IPD</t>
  </si>
  <si>
    <t>ไตรมาส 3 ปี 59</t>
  </si>
  <si>
    <t>หมายเหตุ ค่าเฉลี่ยไตรมาส ที่ 3 กระทรวงยังไม่ได้วางเว็บให้  เลยใช้ค่าเฉลี่ย</t>
  </si>
  <si>
    <t>ไตรมาส 2 ของกระทรวงมาเปรียบกันไปพลางก่อน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</si>
</sst>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##0;###0"/>
    <numFmt numFmtId="188" formatCode="#,##0.00;#,##0.00"/>
    <numFmt numFmtId="189" formatCode="###0.00;###0.00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sz val="12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sz val="10"/>
      <color rgb="FF00000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color rgb="FF000000"/>
      <name val="TH SarabunPSK"/>
      <family val="2"/>
    </font>
    <font>
      <sz val="9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imes New Roman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3">
    <xf numFmtId="0" fontId="0" fillId="0" borderId="0" xfId="0"/>
    <xf numFmtId="0" fontId="3" fillId="0" borderId="2" xfId="2" applyFont="1" applyFill="1" applyBorder="1" applyAlignment="1">
      <alignment vertical="top"/>
    </xf>
    <xf numFmtId="0" fontId="3" fillId="0" borderId="2" xfId="2" applyFont="1" applyFill="1" applyBorder="1" applyAlignment="1">
      <alignment horizontal="center" vertical="top"/>
    </xf>
    <xf numFmtId="0" fontId="3" fillId="0" borderId="4" xfId="2" applyFont="1" applyFill="1" applyBorder="1" applyAlignment="1">
      <alignment horizontal="center" vertical="top"/>
    </xf>
    <xf numFmtId="0" fontId="2" fillId="0" borderId="0" xfId="2" applyFill="1" applyBorder="1" applyAlignment="1">
      <alignment horizontal="left" vertical="top"/>
    </xf>
    <xf numFmtId="0" fontId="2" fillId="6" borderId="0" xfId="2" applyFill="1" applyBorder="1" applyAlignment="1">
      <alignment horizontal="left" vertical="top"/>
    </xf>
    <xf numFmtId="0" fontId="2" fillId="0" borderId="5" xfId="2" applyFill="1" applyBorder="1" applyAlignment="1">
      <alignment horizontal="left" vertical="top" wrapText="1"/>
    </xf>
    <xf numFmtId="0" fontId="2" fillId="0" borderId="5" xfId="2" applyFill="1" applyBorder="1" applyAlignment="1">
      <alignment horizontal="center" vertical="top" wrapText="1"/>
    </xf>
    <xf numFmtId="0" fontId="2" fillId="0" borderId="5" xfId="2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horizontal="center" vertical="top" wrapText="1"/>
    </xf>
    <xf numFmtId="0" fontId="2" fillId="0" borderId="5" xfId="2" applyFill="1" applyBorder="1" applyAlignment="1">
      <alignment horizontal="center" vertical="top" textRotation="90" wrapText="1"/>
    </xf>
    <xf numFmtId="0" fontId="2" fillId="0" borderId="6" xfId="2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/>
    </xf>
    <xf numFmtId="187" fontId="8" fillId="0" borderId="9" xfId="2" applyNumberFormat="1" applyFont="1" applyFill="1" applyBorder="1" applyAlignment="1">
      <alignment horizontal="center" vertical="top" wrapText="1"/>
    </xf>
    <xf numFmtId="0" fontId="2" fillId="0" borderId="9" xfId="2" applyFill="1" applyBorder="1" applyAlignment="1">
      <alignment horizontal="left" vertical="top" wrapText="1"/>
    </xf>
    <xf numFmtId="187" fontId="8" fillId="0" borderId="9" xfId="2" applyNumberFormat="1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horizontal="left" vertical="top" wrapText="1"/>
    </xf>
    <xf numFmtId="188" fontId="3" fillId="0" borderId="9" xfId="2" applyNumberFormat="1" applyFont="1" applyFill="1" applyBorder="1" applyAlignment="1">
      <alignment horizontal="left" vertical="top" wrapText="1"/>
    </xf>
    <xf numFmtId="188" fontId="3" fillId="0" borderId="9" xfId="2" applyNumberFormat="1" applyFont="1" applyFill="1" applyBorder="1" applyAlignment="1">
      <alignment horizontal="center" vertical="top" wrapText="1"/>
    </xf>
    <xf numFmtId="188" fontId="13" fillId="0" borderId="9" xfId="2" applyNumberFormat="1" applyFont="1" applyFill="1" applyBorder="1" applyAlignment="1">
      <alignment horizontal="center" vertical="top" wrapText="1"/>
    </xf>
    <xf numFmtId="187" fontId="3" fillId="0" borderId="9" xfId="2" applyNumberFormat="1" applyFont="1" applyFill="1" applyBorder="1" applyAlignment="1">
      <alignment horizontal="center" vertical="top" wrapText="1"/>
    </xf>
    <xf numFmtId="0" fontId="14" fillId="0" borderId="10" xfId="2" applyFont="1" applyFill="1" applyBorder="1" applyAlignment="1">
      <alignment horizontal="center" vertical="top" wrapText="1"/>
    </xf>
    <xf numFmtId="4" fontId="3" fillId="0" borderId="3" xfId="2" applyNumberFormat="1" applyFont="1" applyFill="1" applyBorder="1" applyAlignment="1">
      <alignment horizontal="center" vertical="top"/>
    </xf>
    <xf numFmtId="4" fontId="13" fillId="0" borderId="3" xfId="2" applyNumberFormat="1" applyFont="1" applyFill="1" applyBorder="1" applyAlignment="1">
      <alignment horizontal="center" vertical="top"/>
    </xf>
    <xf numFmtId="4" fontId="13" fillId="0" borderId="3" xfId="2" applyNumberFormat="1" applyFont="1" applyFill="1" applyBorder="1" applyAlignment="1">
      <alignment horizontal="center" vertical="center"/>
    </xf>
    <xf numFmtId="0" fontId="2" fillId="8" borderId="0" xfId="2" applyFill="1" applyBorder="1" applyAlignment="1">
      <alignment horizontal="left" vertical="top"/>
    </xf>
    <xf numFmtId="4" fontId="3" fillId="0" borderId="3" xfId="2" applyNumberFormat="1" applyFont="1" applyFill="1" applyBorder="1" applyAlignment="1">
      <alignment horizontal="center" vertical="center"/>
    </xf>
    <xf numFmtId="0" fontId="2" fillId="9" borderId="0" xfId="2" applyFill="1" applyBorder="1" applyAlignment="1">
      <alignment horizontal="left" vertical="top"/>
    </xf>
    <xf numFmtId="189" fontId="3" fillId="0" borderId="9" xfId="2" applyNumberFormat="1" applyFont="1" applyFill="1" applyBorder="1" applyAlignment="1">
      <alignment horizontal="center" vertical="top" wrapText="1"/>
    </xf>
    <xf numFmtId="0" fontId="2" fillId="10" borderId="0" xfId="2" applyFill="1" applyBorder="1" applyAlignment="1">
      <alignment horizontal="left" vertical="top"/>
    </xf>
    <xf numFmtId="4" fontId="15" fillId="0" borderId="3" xfId="2" applyNumberFormat="1" applyFont="1" applyFill="1" applyBorder="1" applyAlignment="1">
      <alignment horizontal="center" vertical="top"/>
    </xf>
    <xf numFmtId="4" fontId="16" fillId="0" borderId="3" xfId="2" applyNumberFormat="1" applyFont="1" applyFill="1" applyBorder="1" applyAlignment="1">
      <alignment horizontal="center" vertical="top"/>
    </xf>
    <xf numFmtId="0" fontId="2" fillId="2" borderId="0" xfId="2" applyFill="1" applyBorder="1" applyAlignment="1">
      <alignment horizontal="left" vertical="top"/>
    </xf>
    <xf numFmtId="0" fontId="2" fillId="11" borderId="0" xfId="2" applyFill="1" applyBorder="1" applyAlignment="1">
      <alignment horizontal="left" vertical="top"/>
    </xf>
    <xf numFmtId="0" fontId="2" fillId="5" borderId="0" xfId="2" applyFill="1" applyBorder="1" applyAlignment="1">
      <alignment horizontal="left" vertical="top"/>
    </xf>
    <xf numFmtId="188" fontId="3" fillId="0" borderId="16" xfId="2" applyNumberFormat="1" applyFont="1" applyFill="1" applyBorder="1" applyAlignment="1">
      <alignment horizontal="center" vertical="top" wrapText="1"/>
    </xf>
    <xf numFmtId="189" fontId="3" fillId="0" borderId="16" xfId="2" applyNumberFormat="1" applyFont="1" applyFill="1" applyBorder="1" applyAlignment="1">
      <alignment horizontal="center" vertical="top" wrapText="1"/>
    </xf>
    <xf numFmtId="188" fontId="13" fillId="0" borderId="16" xfId="2" applyNumberFormat="1" applyFont="1" applyFill="1" applyBorder="1" applyAlignment="1">
      <alignment horizontal="center" vertical="top" wrapText="1"/>
    </xf>
    <xf numFmtId="0" fontId="14" fillId="0" borderId="9" xfId="2" applyFont="1" applyFill="1" applyBorder="1" applyAlignment="1">
      <alignment horizontal="left" vertical="top" wrapText="1"/>
    </xf>
    <xf numFmtId="2" fontId="13" fillId="0" borderId="3" xfId="2" applyNumberFormat="1" applyFont="1" applyFill="1" applyBorder="1" applyAlignment="1">
      <alignment horizontal="center" vertical="center" wrapText="1"/>
    </xf>
    <xf numFmtId="2" fontId="13" fillId="0" borderId="14" xfId="2" applyNumberFormat="1" applyFont="1" applyFill="1" applyBorder="1" applyAlignment="1">
      <alignment horizontal="center" vertical="center" wrapText="1"/>
    </xf>
    <xf numFmtId="2" fontId="13" fillId="0" borderId="16" xfId="2" applyNumberFormat="1" applyFont="1" applyFill="1" applyBorder="1" applyAlignment="1">
      <alignment horizontal="center" vertical="center" wrapText="1"/>
    </xf>
    <xf numFmtId="2" fontId="13" fillId="0" borderId="13" xfId="2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/>
    </xf>
    <xf numFmtId="1" fontId="13" fillId="0" borderId="17" xfId="2" applyNumberFormat="1" applyFont="1" applyFill="1" applyBorder="1" applyAlignment="1">
      <alignment horizontal="center" vertical="center"/>
    </xf>
    <xf numFmtId="2" fontId="13" fillId="0" borderId="17" xfId="2" applyNumberFormat="1" applyFont="1" applyFill="1" applyBorder="1" applyAlignment="1">
      <alignment horizontal="center" vertical="center"/>
    </xf>
    <xf numFmtId="2" fontId="13" fillId="0" borderId="3" xfId="2" applyNumberFormat="1" applyFont="1" applyFill="1" applyBorder="1" applyAlignment="1">
      <alignment horizontal="center" vertical="center"/>
    </xf>
    <xf numFmtId="1" fontId="13" fillId="0" borderId="3" xfId="2" applyNumberFormat="1" applyFont="1" applyFill="1" applyBorder="1" applyAlignment="1">
      <alignment horizontal="center" vertical="center"/>
    </xf>
    <xf numFmtId="0" fontId="2" fillId="0" borderId="0" xfId="2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top" wrapText="1"/>
    </xf>
    <xf numFmtId="2" fontId="13" fillId="0" borderId="0" xfId="2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/>
    </xf>
    <xf numFmtId="0" fontId="17" fillId="6" borderId="3" xfId="2" applyFont="1" applyFill="1" applyBorder="1" applyAlignment="1">
      <alignment horizontal="center" vertical="top"/>
    </xf>
    <xf numFmtId="0" fontId="2" fillId="6" borderId="0" xfId="2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2" applyFill="1" applyBorder="1" applyAlignment="1">
      <alignment horizontal="center" vertical="top"/>
    </xf>
    <xf numFmtId="0" fontId="2" fillId="0" borderId="3" xfId="2" applyFill="1" applyBorder="1" applyAlignment="1">
      <alignment horizontal="left" vertical="top"/>
    </xf>
    <xf numFmtId="0" fontId="4" fillId="0" borderId="0" xfId="2" applyFont="1" applyFill="1" applyBorder="1" applyAlignment="1">
      <alignment vertical="top"/>
    </xf>
    <xf numFmtId="4" fontId="19" fillId="7" borderId="3" xfId="2" applyNumberFormat="1" applyFont="1" applyFill="1" applyBorder="1" applyAlignment="1">
      <alignment horizontal="center" vertical="center"/>
    </xf>
    <xf numFmtId="188" fontId="19" fillId="7" borderId="9" xfId="2" applyNumberFormat="1" applyFont="1" applyFill="1" applyBorder="1" applyAlignment="1">
      <alignment horizontal="center" vertical="top" wrapText="1"/>
    </xf>
    <xf numFmtId="43" fontId="9" fillId="0" borderId="3" xfId="1" applyFont="1" applyFill="1" applyBorder="1" applyAlignment="1">
      <alignment horizontal="center" vertical="top"/>
    </xf>
    <xf numFmtId="43" fontId="13" fillId="0" borderId="3" xfId="1" applyFont="1" applyFill="1" applyBorder="1" applyAlignment="1">
      <alignment horizontal="center" vertical="top"/>
    </xf>
    <xf numFmtId="43" fontId="16" fillId="0" borderId="3" xfId="1" applyFont="1" applyFill="1" applyBorder="1" applyAlignment="1">
      <alignment horizontal="center" vertical="top"/>
    </xf>
    <xf numFmtId="43" fontId="16" fillId="0" borderId="3" xfId="1" applyFont="1" applyFill="1" applyBorder="1" applyAlignment="1">
      <alignment horizontal="center" vertical="center"/>
    </xf>
    <xf numFmtId="4" fontId="19" fillId="7" borderId="3" xfId="2" applyNumberFormat="1" applyFont="1" applyFill="1" applyBorder="1" applyAlignment="1">
      <alignment horizontal="center" vertical="top"/>
    </xf>
    <xf numFmtId="4" fontId="16" fillId="0" borderId="3" xfId="0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top"/>
    </xf>
    <xf numFmtId="0" fontId="2" fillId="0" borderId="7" xfId="2" applyFill="1" applyBorder="1" applyAlignment="1">
      <alignment horizontal="center" vertical="top" wrapText="1"/>
    </xf>
    <xf numFmtId="0" fontId="2" fillId="13" borderId="5" xfId="2" applyFill="1" applyBorder="1" applyAlignment="1">
      <alignment horizontal="center" vertical="top" wrapText="1"/>
    </xf>
    <xf numFmtId="0" fontId="2" fillId="13" borderId="5" xfId="2" applyFill="1" applyBorder="1" applyAlignment="1">
      <alignment horizontal="center" vertical="center" wrapText="1"/>
    </xf>
    <xf numFmtId="0" fontId="3" fillId="13" borderId="3" xfId="2" applyFont="1" applyFill="1" applyBorder="1" applyAlignment="1">
      <alignment horizontal="center" vertical="top" wrapText="1"/>
    </xf>
    <xf numFmtId="0" fontId="8" fillId="13" borderId="5" xfId="2" applyFont="1" applyFill="1" applyBorder="1" applyAlignment="1">
      <alignment horizontal="center" vertical="top" wrapText="1"/>
    </xf>
    <xf numFmtId="0" fontId="10" fillId="16" borderId="3" xfId="2" applyFont="1" applyFill="1" applyBorder="1" applyAlignment="1">
      <alignment horizontal="center" vertical="top" wrapText="1"/>
    </xf>
    <xf numFmtId="0" fontId="6" fillId="16" borderId="3" xfId="2" applyFont="1" applyFill="1" applyBorder="1" applyAlignment="1">
      <alignment horizontal="center" vertical="top" wrapText="1"/>
    </xf>
    <xf numFmtId="43" fontId="3" fillId="16" borderId="3" xfId="1" applyFont="1" applyFill="1" applyBorder="1" applyAlignment="1">
      <alignment horizontal="center" vertical="top" wrapText="1"/>
    </xf>
    <xf numFmtId="4" fontId="11" fillId="16" borderId="3" xfId="2" applyNumberFormat="1" applyFont="1" applyFill="1" applyBorder="1" applyAlignment="1">
      <alignment horizontal="center" vertical="top"/>
    </xf>
    <xf numFmtId="0" fontId="3" fillId="15" borderId="3" xfId="2" applyFont="1" applyFill="1" applyBorder="1" applyAlignment="1">
      <alignment horizontal="center" vertical="top" wrapText="1"/>
    </xf>
    <xf numFmtId="0" fontId="11" fillId="15" borderId="3" xfId="2" applyFont="1" applyFill="1" applyBorder="1" applyAlignment="1">
      <alignment horizontal="center" vertical="top" wrapText="1"/>
    </xf>
    <xf numFmtId="0" fontId="11" fillId="15" borderId="3" xfId="2" applyFont="1" applyFill="1" applyBorder="1" applyAlignment="1">
      <alignment horizontal="center" vertical="top"/>
    </xf>
    <xf numFmtId="0" fontId="3" fillId="14" borderId="3" xfId="2" applyFont="1" applyFill="1" applyBorder="1" applyAlignment="1">
      <alignment horizontal="center" vertical="top" wrapText="1"/>
    </xf>
    <xf numFmtId="0" fontId="11" fillId="14" borderId="3" xfId="2" applyFont="1" applyFill="1" applyBorder="1" applyAlignment="1">
      <alignment horizontal="center" vertical="top" wrapText="1"/>
    </xf>
    <xf numFmtId="0" fontId="11" fillId="14" borderId="3" xfId="2" applyFont="1" applyFill="1" applyBorder="1" applyAlignment="1">
      <alignment horizontal="center" vertical="top"/>
    </xf>
    <xf numFmtId="0" fontId="11" fillId="13" borderId="3" xfId="2" applyFont="1" applyFill="1" applyBorder="1" applyAlignment="1">
      <alignment horizontal="center" vertical="top" wrapText="1"/>
    </xf>
    <xf numFmtId="0" fontId="11" fillId="13" borderId="3" xfId="2" applyFont="1" applyFill="1" applyBorder="1" applyAlignment="1">
      <alignment horizontal="center" vertical="top"/>
    </xf>
    <xf numFmtId="0" fontId="2" fillId="0" borderId="10" xfId="2" applyFill="1" applyBorder="1" applyAlignment="1">
      <alignment horizontal="left" vertical="top" wrapText="1"/>
    </xf>
    <xf numFmtId="0" fontId="2" fillId="0" borderId="11" xfId="2" applyFill="1" applyBorder="1" applyAlignment="1">
      <alignment horizontal="left" vertical="top" wrapText="1"/>
    </xf>
    <xf numFmtId="187" fontId="8" fillId="14" borderId="9" xfId="2" applyNumberFormat="1" applyFont="1" applyFill="1" applyBorder="1" applyAlignment="1">
      <alignment horizontal="center" vertical="top" wrapText="1"/>
    </xf>
    <xf numFmtId="0" fontId="2" fillId="14" borderId="9" xfId="2" applyFill="1" applyBorder="1" applyAlignment="1">
      <alignment horizontal="left" vertical="top" wrapText="1"/>
    </xf>
    <xf numFmtId="187" fontId="8" fillId="14" borderId="9" xfId="2" applyNumberFormat="1" applyFont="1" applyFill="1" applyBorder="1" applyAlignment="1">
      <alignment horizontal="left" vertical="top" wrapText="1"/>
    </xf>
    <xf numFmtId="0" fontId="3" fillId="14" borderId="9" xfId="2" applyFont="1" applyFill="1" applyBorder="1" applyAlignment="1">
      <alignment horizontal="left" vertical="top" wrapText="1"/>
    </xf>
    <xf numFmtId="187" fontId="8" fillId="12" borderId="9" xfId="2" applyNumberFormat="1" applyFont="1" applyFill="1" applyBorder="1" applyAlignment="1">
      <alignment horizontal="center" vertical="top" wrapText="1"/>
    </xf>
    <xf numFmtId="0" fontId="2" fillId="12" borderId="9" xfId="2" applyFill="1" applyBorder="1" applyAlignment="1">
      <alignment horizontal="left" vertical="top" wrapText="1"/>
    </xf>
    <xf numFmtId="187" fontId="8" fillId="12" borderId="9" xfId="2" applyNumberFormat="1" applyFont="1" applyFill="1" applyBorder="1" applyAlignment="1">
      <alignment horizontal="left" vertical="top" wrapText="1"/>
    </xf>
    <xf numFmtId="0" fontId="3" fillId="12" borderId="9" xfId="2" applyFont="1" applyFill="1" applyBorder="1" applyAlignment="1">
      <alignment horizontal="left" vertical="top" wrapText="1"/>
    </xf>
    <xf numFmtId="187" fontId="8" fillId="13" borderId="9" xfId="2" applyNumberFormat="1" applyFont="1" applyFill="1" applyBorder="1" applyAlignment="1">
      <alignment horizontal="center" vertical="top" wrapText="1"/>
    </xf>
    <xf numFmtId="0" fontId="2" fillId="13" borderId="9" xfId="2" applyFill="1" applyBorder="1" applyAlignment="1">
      <alignment horizontal="left" vertical="top" wrapText="1"/>
    </xf>
    <xf numFmtId="187" fontId="8" fillId="13" borderId="9" xfId="2" applyNumberFormat="1" applyFont="1" applyFill="1" applyBorder="1" applyAlignment="1">
      <alignment horizontal="left" vertical="top" wrapText="1"/>
    </xf>
    <xf numFmtId="0" fontId="3" fillId="13" borderId="9" xfId="2" applyFont="1" applyFill="1" applyBorder="1" applyAlignment="1">
      <alignment horizontal="left" vertical="top" wrapText="1"/>
    </xf>
    <xf numFmtId="187" fontId="8" fillId="15" borderId="9" xfId="2" applyNumberFormat="1" applyFont="1" applyFill="1" applyBorder="1" applyAlignment="1">
      <alignment horizontal="center" vertical="top" wrapText="1"/>
    </xf>
    <xf numFmtId="0" fontId="2" fillId="15" borderId="9" xfId="2" applyFill="1" applyBorder="1" applyAlignment="1">
      <alignment horizontal="left" vertical="top" wrapText="1"/>
    </xf>
    <xf numFmtId="187" fontId="8" fillId="15" borderId="9" xfId="2" applyNumberFormat="1" applyFont="1" applyFill="1" applyBorder="1" applyAlignment="1">
      <alignment horizontal="left" vertical="top" wrapText="1"/>
    </xf>
    <xf numFmtId="0" fontId="3" fillId="15" borderId="9" xfId="2" applyFont="1" applyFill="1" applyBorder="1" applyAlignment="1">
      <alignment horizontal="left" vertical="top" wrapText="1"/>
    </xf>
    <xf numFmtId="187" fontId="8" fillId="17" borderId="9" xfId="2" applyNumberFormat="1" applyFont="1" applyFill="1" applyBorder="1" applyAlignment="1">
      <alignment horizontal="center" vertical="top" wrapText="1"/>
    </xf>
    <xf numFmtId="0" fontId="2" fillId="17" borderId="9" xfId="2" applyFill="1" applyBorder="1" applyAlignment="1">
      <alignment horizontal="left" vertical="top" wrapText="1"/>
    </xf>
    <xf numFmtId="187" fontId="8" fillId="17" borderId="9" xfId="2" applyNumberFormat="1" applyFont="1" applyFill="1" applyBorder="1" applyAlignment="1">
      <alignment horizontal="left" vertical="top" wrapText="1"/>
    </xf>
    <xf numFmtId="0" fontId="3" fillId="17" borderId="9" xfId="2" applyFont="1" applyFill="1" applyBorder="1" applyAlignment="1">
      <alignment horizontal="left" vertical="top" wrapText="1"/>
    </xf>
    <xf numFmtId="187" fontId="8" fillId="3" borderId="9" xfId="2" applyNumberFormat="1" applyFont="1" applyFill="1" applyBorder="1" applyAlignment="1">
      <alignment horizontal="center" vertical="top" wrapText="1"/>
    </xf>
    <xf numFmtId="0" fontId="2" fillId="3" borderId="9" xfId="2" applyFill="1" applyBorder="1" applyAlignment="1">
      <alignment horizontal="left" vertical="top" wrapText="1"/>
    </xf>
    <xf numFmtId="187" fontId="8" fillId="3" borderId="9" xfId="2" applyNumberFormat="1" applyFont="1" applyFill="1" applyBorder="1" applyAlignment="1">
      <alignment horizontal="left" vertical="top" wrapText="1"/>
    </xf>
    <xf numFmtId="0" fontId="3" fillId="3" borderId="9" xfId="2" applyFont="1" applyFill="1" applyBorder="1" applyAlignment="1">
      <alignment horizontal="left" vertical="top" wrapText="1"/>
    </xf>
    <xf numFmtId="0" fontId="10" fillId="15" borderId="10" xfId="2" applyFont="1" applyFill="1" applyBorder="1" applyAlignment="1">
      <alignment horizontal="left" vertical="top" wrapText="1"/>
    </xf>
    <xf numFmtId="0" fontId="3" fillId="15" borderId="11" xfId="2" applyFont="1" applyFill="1" applyBorder="1" applyAlignment="1">
      <alignment horizontal="left" vertical="top" wrapText="1"/>
    </xf>
    <xf numFmtId="187" fontId="8" fillId="18" borderId="9" xfId="2" applyNumberFormat="1" applyFont="1" applyFill="1" applyBorder="1" applyAlignment="1">
      <alignment horizontal="center" vertical="top" wrapText="1"/>
    </xf>
    <xf numFmtId="0" fontId="2" fillId="18" borderId="9" xfId="2" applyFill="1" applyBorder="1" applyAlignment="1">
      <alignment horizontal="left" vertical="top" wrapText="1"/>
    </xf>
    <xf numFmtId="187" fontId="8" fillId="18" borderId="9" xfId="2" applyNumberFormat="1" applyFont="1" applyFill="1" applyBorder="1" applyAlignment="1">
      <alignment horizontal="left" vertical="top" wrapText="1"/>
    </xf>
    <xf numFmtId="0" fontId="3" fillId="18" borderId="9" xfId="2" applyFont="1" applyFill="1" applyBorder="1" applyAlignment="1">
      <alignment horizontal="left" vertical="top" wrapText="1"/>
    </xf>
    <xf numFmtId="187" fontId="8" fillId="11" borderId="9" xfId="2" applyNumberFormat="1" applyFont="1" applyFill="1" applyBorder="1" applyAlignment="1">
      <alignment horizontal="center" vertical="top" wrapText="1"/>
    </xf>
    <xf numFmtId="0" fontId="2" fillId="11" borderId="9" xfId="2" applyFill="1" applyBorder="1" applyAlignment="1">
      <alignment horizontal="left" vertical="top" wrapText="1"/>
    </xf>
    <xf numFmtId="187" fontId="8" fillId="11" borderId="9" xfId="2" applyNumberFormat="1" applyFont="1" applyFill="1" applyBorder="1" applyAlignment="1">
      <alignment horizontal="left" vertical="top" wrapText="1"/>
    </xf>
    <xf numFmtId="0" fontId="3" fillId="11" borderId="9" xfId="2" applyFont="1" applyFill="1" applyBorder="1" applyAlignment="1">
      <alignment horizontal="left" vertical="top" wrapText="1"/>
    </xf>
    <xf numFmtId="187" fontId="8" fillId="19" borderId="9" xfId="2" applyNumberFormat="1" applyFont="1" applyFill="1" applyBorder="1" applyAlignment="1">
      <alignment horizontal="center" vertical="top" wrapText="1"/>
    </xf>
    <xf numFmtId="0" fontId="2" fillId="19" borderId="9" xfId="2" applyFill="1" applyBorder="1" applyAlignment="1">
      <alignment horizontal="left" vertical="top" wrapText="1"/>
    </xf>
    <xf numFmtId="187" fontId="8" fillId="19" borderId="9" xfId="2" applyNumberFormat="1" applyFont="1" applyFill="1" applyBorder="1" applyAlignment="1">
      <alignment horizontal="left" vertical="top" wrapText="1"/>
    </xf>
    <xf numFmtId="0" fontId="3" fillId="19" borderId="9" xfId="2" applyFont="1" applyFill="1" applyBorder="1" applyAlignment="1">
      <alignment horizontal="left" vertical="top" wrapText="1"/>
    </xf>
    <xf numFmtId="0" fontId="10" fillId="19" borderId="10" xfId="2" applyFont="1" applyFill="1" applyBorder="1" applyAlignment="1">
      <alignment horizontal="left" vertical="top" wrapText="1"/>
    </xf>
    <xf numFmtId="0" fontId="10" fillId="17" borderId="10" xfId="2" applyFont="1" applyFill="1" applyBorder="1" applyAlignment="1">
      <alignment vertical="top" wrapText="1"/>
    </xf>
    <xf numFmtId="0" fontId="3" fillId="17" borderId="18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top"/>
    </xf>
    <xf numFmtId="0" fontId="10" fillId="12" borderId="10" xfId="2" applyFont="1" applyFill="1" applyBorder="1" applyAlignment="1">
      <alignment horizontal="left" vertical="top" wrapText="1"/>
    </xf>
    <xf numFmtId="0" fontId="3" fillId="12" borderId="11" xfId="2" applyFont="1" applyFill="1" applyBorder="1" applyAlignment="1">
      <alignment horizontal="left" vertical="top" wrapText="1"/>
    </xf>
    <xf numFmtId="0" fontId="10" fillId="11" borderId="10" xfId="2" applyFont="1" applyFill="1" applyBorder="1" applyAlignment="1">
      <alignment horizontal="left" vertical="top" wrapText="1"/>
    </xf>
    <xf numFmtId="0" fontId="3" fillId="11" borderId="11" xfId="2" applyFont="1" applyFill="1" applyBorder="1" applyAlignment="1">
      <alignment horizontal="left" vertical="top" wrapText="1"/>
    </xf>
    <xf numFmtId="0" fontId="10" fillId="3" borderId="10" xfId="2" applyFont="1" applyFill="1" applyBorder="1" applyAlignment="1">
      <alignment horizontal="left" vertical="top" wrapText="1"/>
    </xf>
    <xf numFmtId="0" fontId="3" fillId="3" borderId="11" xfId="2" applyFont="1" applyFill="1" applyBorder="1" applyAlignment="1">
      <alignment horizontal="left" vertical="top" wrapText="1"/>
    </xf>
    <xf numFmtId="0" fontId="3" fillId="19" borderId="11" xfId="2" applyFont="1" applyFill="1" applyBorder="1" applyAlignment="1">
      <alignment horizontal="left" vertical="top" wrapText="1"/>
    </xf>
    <xf numFmtId="0" fontId="10" fillId="18" borderId="10" xfId="2" applyFont="1" applyFill="1" applyBorder="1" applyAlignment="1">
      <alignment horizontal="left" vertical="top" wrapText="1"/>
    </xf>
    <xf numFmtId="0" fontId="3" fillId="18" borderId="11" xfId="2" applyFont="1" applyFill="1" applyBorder="1" applyAlignment="1">
      <alignment horizontal="left" vertical="top" wrapText="1"/>
    </xf>
    <xf numFmtId="0" fontId="10" fillId="13" borderId="10" xfId="2" applyFont="1" applyFill="1" applyBorder="1" applyAlignment="1">
      <alignment horizontal="left" vertical="top" wrapText="1"/>
    </xf>
    <xf numFmtId="0" fontId="10" fillId="13" borderId="18" xfId="2" applyFont="1" applyFill="1" applyBorder="1" applyAlignment="1">
      <alignment horizontal="left" vertical="top" wrapText="1"/>
    </xf>
    <xf numFmtId="0" fontId="3" fillId="13" borderId="11" xfId="2" applyFont="1" applyFill="1" applyBorder="1" applyAlignment="1">
      <alignment horizontal="left" vertical="top" wrapText="1"/>
    </xf>
    <xf numFmtId="0" fontId="10" fillId="14" borderId="10" xfId="2" applyFont="1" applyFill="1" applyBorder="1" applyAlignment="1">
      <alignment horizontal="left" vertical="top" wrapText="1"/>
    </xf>
    <xf numFmtId="0" fontId="3" fillId="14" borderId="11" xfId="2" applyFont="1" applyFill="1" applyBorder="1" applyAlignment="1">
      <alignment horizontal="left" vertical="top" wrapText="1"/>
    </xf>
    <xf numFmtId="0" fontId="2" fillId="0" borderId="12" xfId="2" applyFill="1" applyBorder="1" applyAlignment="1">
      <alignment horizontal="left" vertical="top" wrapText="1"/>
    </xf>
    <xf numFmtId="0" fontId="2" fillId="0" borderId="13" xfId="2" applyFill="1" applyBorder="1" applyAlignment="1">
      <alignment horizontal="left" vertical="top" wrapText="1"/>
    </xf>
    <xf numFmtId="0" fontId="2" fillId="0" borderId="14" xfId="2" applyFill="1" applyBorder="1" applyAlignment="1">
      <alignment horizontal="left" vertical="top" wrapText="1"/>
    </xf>
    <xf numFmtId="0" fontId="2" fillId="0" borderId="1" xfId="2" applyFill="1" applyBorder="1" applyAlignment="1">
      <alignment horizontal="left" vertical="top" wrapText="1"/>
    </xf>
    <xf numFmtId="0" fontId="2" fillId="0" borderId="4" xfId="2" applyFill="1" applyBorder="1" applyAlignment="1">
      <alignment horizontal="left" vertical="top" wrapText="1"/>
    </xf>
    <xf numFmtId="4" fontId="20" fillId="12" borderId="3" xfId="2" applyNumberFormat="1" applyFont="1" applyFill="1" applyBorder="1" applyAlignment="1">
      <alignment horizontal="center" vertical="center"/>
    </xf>
    <xf numFmtId="4" fontId="21" fillId="12" borderId="3" xfId="2" applyNumberFormat="1" applyFont="1" applyFill="1" applyBorder="1" applyAlignment="1">
      <alignment horizontal="center" vertical="top"/>
    </xf>
    <xf numFmtId="4" fontId="20" fillId="12" borderId="3" xfId="2" applyNumberFormat="1" applyFont="1" applyFill="1" applyBorder="1" applyAlignment="1">
      <alignment horizontal="center" vertical="top"/>
    </xf>
    <xf numFmtId="4" fontId="20" fillId="17" borderId="3" xfId="2" applyNumberFormat="1" applyFont="1" applyFill="1" applyBorder="1" applyAlignment="1">
      <alignment horizontal="center" vertical="center"/>
    </xf>
    <xf numFmtId="4" fontId="21" fillId="17" borderId="3" xfId="2" applyNumberFormat="1" applyFont="1" applyFill="1" applyBorder="1" applyAlignment="1">
      <alignment horizontal="center" vertical="top"/>
    </xf>
    <xf numFmtId="4" fontId="20" fillId="17" borderId="3" xfId="2" applyNumberFormat="1" applyFont="1" applyFill="1" applyBorder="1" applyAlignment="1">
      <alignment horizontal="center" vertical="top"/>
    </xf>
    <xf numFmtId="4" fontId="20" fillId="11" borderId="3" xfId="2" applyNumberFormat="1" applyFont="1" applyFill="1" applyBorder="1" applyAlignment="1">
      <alignment horizontal="center" vertical="center"/>
    </xf>
    <xf numFmtId="4" fontId="21" fillId="11" borderId="3" xfId="2" applyNumberFormat="1" applyFont="1" applyFill="1" applyBorder="1" applyAlignment="1">
      <alignment horizontal="center" vertical="top"/>
    </xf>
    <xf numFmtId="4" fontId="20" fillId="11" borderId="3" xfId="2" applyNumberFormat="1" applyFont="1" applyFill="1" applyBorder="1" applyAlignment="1">
      <alignment horizontal="center" vertical="top"/>
    </xf>
    <xf numFmtId="4" fontId="20" fillId="3" borderId="3" xfId="2" applyNumberFormat="1" applyFont="1" applyFill="1" applyBorder="1" applyAlignment="1">
      <alignment horizontal="center" vertical="center"/>
    </xf>
    <xf numFmtId="4" fontId="21" fillId="3" borderId="3" xfId="2" applyNumberFormat="1" applyFont="1" applyFill="1" applyBorder="1" applyAlignment="1">
      <alignment horizontal="center" vertical="top"/>
    </xf>
    <xf numFmtId="4" fontId="22" fillId="17" borderId="3" xfId="2" applyNumberFormat="1" applyFont="1" applyFill="1" applyBorder="1" applyAlignment="1">
      <alignment horizontal="center" vertical="top"/>
    </xf>
    <xf numFmtId="4" fontId="20" fillId="19" borderId="3" xfId="2" applyNumberFormat="1" applyFont="1" applyFill="1" applyBorder="1" applyAlignment="1">
      <alignment horizontal="center" vertical="center"/>
    </xf>
    <xf numFmtId="4" fontId="21" fillId="19" borderId="3" xfId="2" applyNumberFormat="1" applyFont="1" applyFill="1" applyBorder="1" applyAlignment="1">
      <alignment horizontal="center" vertical="top"/>
    </xf>
    <xf numFmtId="4" fontId="20" fillId="19" borderId="3" xfId="2" applyNumberFormat="1" applyFont="1" applyFill="1" applyBorder="1" applyAlignment="1">
      <alignment horizontal="center" vertical="top"/>
    </xf>
    <xf numFmtId="4" fontId="22" fillId="17" borderId="3" xfId="2" applyNumberFormat="1" applyFont="1" applyFill="1" applyBorder="1" applyAlignment="1">
      <alignment horizontal="center" vertical="center"/>
    </xf>
    <xf numFmtId="4" fontId="20" fillId="18" borderId="3" xfId="2" applyNumberFormat="1" applyFont="1" applyFill="1" applyBorder="1" applyAlignment="1">
      <alignment horizontal="center" vertical="center"/>
    </xf>
    <xf numFmtId="4" fontId="21" fillId="18" borderId="3" xfId="2" applyNumberFormat="1" applyFont="1" applyFill="1" applyBorder="1" applyAlignment="1">
      <alignment horizontal="center" vertical="top"/>
    </xf>
    <xf numFmtId="4" fontId="20" fillId="18" borderId="3" xfId="2" applyNumberFormat="1" applyFont="1" applyFill="1" applyBorder="1" applyAlignment="1">
      <alignment horizontal="center" vertical="top"/>
    </xf>
    <xf numFmtId="4" fontId="20" fillId="13" borderId="3" xfId="2" applyNumberFormat="1" applyFont="1" applyFill="1" applyBorder="1" applyAlignment="1">
      <alignment horizontal="center" vertical="center"/>
    </xf>
    <xf numFmtId="4" fontId="21" fillId="13" borderId="3" xfId="2" applyNumberFormat="1" applyFont="1" applyFill="1" applyBorder="1" applyAlignment="1">
      <alignment horizontal="center" vertical="top"/>
    </xf>
    <xf numFmtId="4" fontId="20" fillId="13" borderId="3" xfId="2" applyNumberFormat="1" applyFont="1" applyFill="1" applyBorder="1" applyAlignment="1">
      <alignment horizontal="center" vertical="top"/>
    </xf>
    <xf numFmtId="4" fontId="20" fillId="14" borderId="3" xfId="2" applyNumberFormat="1" applyFont="1" applyFill="1" applyBorder="1" applyAlignment="1">
      <alignment horizontal="center" vertical="center"/>
    </xf>
    <xf numFmtId="4" fontId="21" fillId="14" borderId="3" xfId="2" applyNumberFormat="1" applyFont="1" applyFill="1" applyBorder="1" applyAlignment="1">
      <alignment horizontal="center" vertical="top"/>
    </xf>
    <xf numFmtId="4" fontId="20" fillId="14" borderId="3" xfId="2" applyNumberFormat="1" applyFont="1" applyFill="1" applyBorder="1" applyAlignment="1">
      <alignment horizontal="center" vertical="top"/>
    </xf>
    <xf numFmtId="4" fontId="20" fillId="15" borderId="3" xfId="2" applyNumberFormat="1" applyFont="1" applyFill="1" applyBorder="1" applyAlignment="1">
      <alignment horizontal="center" vertical="center"/>
    </xf>
    <xf numFmtId="4" fontId="21" fillId="15" borderId="3" xfId="2" applyNumberFormat="1" applyFont="1" applyFill="1" applyBorder="1" applyAlignment="1">
      <alignment horizontal="center" vertical="top"/>
    </xf>
    <xf numFmtId="4" fontId="20" fillId="15" borderId="3" xfId="2" applyNumberFormat="1" applyFont="1" applyFill="1" applyBorder="1" applyAlignment="1">
      <alignment horizontal="center" vertical="top"/>
    </xf>
    <xf numFmtId="4" fontId="2" fillId="17" borderId="3" xfId="2" applyNumberFormat="1" applyFill="1" applyBorder="1" applyAlignment="1">
      <alignment horizontal="center" vertical="center"/>
    </xf>
    <xf numFmtId="4" fontId="2" fillId="12" borderId="3" xfId="2" applyNumberFormat="1" applyFill="1" applyBorder="1" applyAlignment="1">
      <alignment horizontal="center" vertical="center"/>
    </xf>
    <xf numFmtId="4" fontId="2" fillId="11" borderId="3" xfId="2" applyNumberFormat="1" applyFill="1" applyBorder="1" applyAlignment="1">
      <alignment horizontal="center" vertical="center"/>
    </xf>
    <xf numFmtId="4" fontId="2" fillId="3" borderId="3" xfId="2" applyNumberFormat="1" applyFill="1" applyBorder="1" applyAlignment="1">
      <alignment horizontal="center" vertical="center"/>
    </xf>
    <xf numFmtId="4" fontId="2" fillId="15" borderId="3" xfId="2" applyNumberFormat="1" applyFill="1" applyBorder="1" applyAlignment="1">
      <alignment horizontal="center" vertical="center"/>
    </xf>
    <xf numFmtId="4" fontId="2" fillId="19" borderId="3" xfId="2" applyNumberFormat="1" applyFill="1" applyBorder="1" applyAlignment="1">
      <alignment horizontal="center" vertical="center"/>
    </xf>
    <xf numFmtId="4" fontId="2" fillId="18" borderId="3" xfId="2" applyNumberFormat="1" applyFill="1" applyBorder="1" applyAlignment="1">
      <alignment horizontal="center" vertical="center"/>
    </xf>
    <xf numFmtId="4" fontId="2" fillId="13" borderId="3" xfId="2" applyNumberFormat="1" applyFill="1" applyBorder="1" applyAlignment="1">
      <alignment horizontal="center" vertical="center"/>
    </xf>
    <xf numFmtId="4" fontId="2" fillId="14" borderId="3" xfId="2" applyNumberFormat="1" applyFill="1" applyBorder="1" applyAlignment="1">
      <alignment horizontal="center" vertical="center"/>
    </xf>
    <xf numFmtId="4" fontId="3" fillId="12" borderId="3" xfId="2" applyNumberFormat="1" applyFont="1" applyFill="1" applyBorder="1" applyAlignment="1">
      <alignment horizontal="center" vertical="center"/>
    </xf>
    <xf numFmtId="4" fontId="3" fillId="17" borderId="3" xfId="2" applyNumberFormat="1" applyFont="1" applyFill="1" applyBorder="1" applyAlignment="1">
      <alignment horizontal="center" vertical="center"/>
    </xf>
    <xf numFmtId="4" fontId="3" fillId="11" borderId="3" xfId="2" applyNumberFormat="1" applyFont="1" applyFill="1" applyBorder="1" applyAlignment="1">
      <alignment horizontal="center" vertical="center"/>
    </xf>
    <xf numFmtId="4" fontId="3" fillId="3" borderId="3" xfId="2" applyNumberFormat="1" applyFont="1" applyFill="1" applyBorder="1" applyAlignment="1">
      <alignment horizontal="center" vertical="center"/>
    </xf>
    <xf numFmtId="4" fontId="3" fillId="19" borderId="3" xfId="2" applyNumberFormat="1" applyFont="1" applyFill="1" applyBorder="1" applyAlignment="1">
      <alignment horizontal="center" vertical="center"/>
    </xf>
    <xf numFmtId="4" fontId="3" fillId="18" borderId="3" xfId="2" applyNumberFormat="1" applyFont="1" applyFill="1" applyBorder="1" applyAlignment="1">
      <alignment horizontal="center" vertical="center"/>
    </xf>
    <xf numFmtId="4" fontId="3" fillId="13" borderId="3" xfId="2" applyNumberFormat="1" applyFont="1" applyFill="1" applyBorder="1" applyAlignment="1">
      <alignment horizontal="center" vertical="center"/>
    </xf>
    <xf numFmtId="4" fontId="3" fillId="14" borderId="3" xfId="2" applyNumberFormat="1" applyFont="1" applyFill="1" applyBorder="1" applyAlignment="1">
      <alignment horizontal="center" vertical="center"/>
    </xf>
    <xf numFmtId="4" fontId="3" fillId="15" borderId="3" xfId="2" applyNumberFormat="1" applyFont="1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top"/>
    </xf>
    <xf numFmtId="4" fontId="24" fillId="14" borderId="3" xfId="2" applyNumberFormat="1" applyFont="1" applyFill="1" applyBorder="1" applyAlignment="1">
      <alignment horizontal="center" vertical="center"/>
    </xf>
    <xf numFmtId="4" fontId="24" fillId="11" borderId="3" xfId="2" applyNumberFormat="1" applyFont="1" applyFill="1" applyBorder="1" applyAlignment="1">
      <alignment horizontal="center" vertical="center"/>
    </xf>
    <xf numFmtId="4" fontId="24" fillId="18" borderId="3" xfId="2" applyNumberFormat="1" applyFont="1" applyFill="1" applyBorder="1" applyAlignment="1">
      <alignment horizontal="center" vertical="center"/>
    </xf>
    <xf numFmtId="4" fontId="24" fillId="19" borderId="3" xfId="2" applyNumberFormat="1" applyFont="1" applyFill="1" applyBorder="1" applyAlignment="1">
      <alignment horizontal="center" vertical="center"/>
    </xf>
    <xf numFmtId="4" fontId="24" fillId="12" borderId="3" xfId="2" applyNumberFormat="1" applyFont="1" applyFill="1" applyBorder="1" applyAlignment="1">
      <alignment horizontal="center" vertical="center"/>
    </xf>
    <xf numFmtId="4" fontId="23" fillId="10" borderId="3" xfId="2" applyNumberFormat="1" applyFont="1" applyFill="1" applyBorder="1" applyAlignment="1">
      <alignment horizontal="center" vertical="center"/>
    </xf>
    <xf numFmtId="4" fontId="23" fillId="3" borderId="3" xfId="2" applyNumberFormat="1" applyFont="1" applyFill="1" applyBorder="1" applyAlignment="1">
      <alignment horizontal="center" vertical="center"/>
    </xf>
    <xf numFmtId="4" fontId="25" fillId="12" borderId="3" xfId="2" applyNumberFormat="1" applyFont="1" applyFill="1" applyBorder="1" applyAlignment="1">
      <alignment horizontal="center" vertical="center"/>
    </xf>
    <xf numFmtId="4" fontId="26" fillId="17" borderId="3" xfId="2" applyNumberFormat="1" applyFont="1" applyFill="1" applyBorder="1" applyAlignment="1">
      <alignment horizontal="center" vertical="center"/>
    </xf>
    <xf numFmtId="4" fontId="26" fillId="11" borderId="3" xfId="2" applyNumberFormat="1" applyFont="1" applyFill="1" applyBorder="1" applyAlignment="1">
      <alignment horizontal="center" vertical="center"/>
    </xf>
    <xf numFmtId="4" fontId="26" fillId="19" borderId="3" xfId="2" applyNumberFormat="1" applyFont="1" applyFill="1" applyBorder="1" applyAlignment="1">
      <alignment horizontal="center" vertical="center"/>
    </xf>
    <xf numFmtId="4" fontId="26" fillId="18" borderId="3" xfId="2" applyNumberFormat="1" applyFont="1" applyFill="1" applyBorder="1" applyAlignment="1">
      <alignment horizontal="center" vertical="center"/>
    </xf>
    <xf numFmtId="4" fontId="26" fillId="13" borderId="3" xfId="2" applyNumberFormat="1" applyFont="1" applyFill="1" applyBorder="1" applyAlignment="1">
      <alignment horizontal="center" vertical="center"/>
    </xf>
    <xf numFmtId="4" fontId="26" fillId="14" borderId="3" xfId="2" applyNumberFormat="1" applyFont="1" applyFill="1" applyBorder="1" applyAlignment="1">
      <alignment horizontal="center" vertical="center"/>
    </xf>
    <xf numFmtId="4" fontId="26" fillId="15" borderId="3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horizontal="left" vertical="top" wrapText="1"/>
    </xf>
    <xf numFmtId="188" fontId="3" fillId="0" borderId="10" xfId="2" applyNumberFormat="1" applyFont="1" applyFill="1" applyBorder="1" applyAlignment="1">
      <alignment horizontal="left" vertical="top" wrapText="1"/>
    </xf>
    <xf numFmtId="188" fontId="3" fillId="0" borderId="11" xfId="2" applyNumberFormat="1" applyFont="1" applyFill="1" applyBorder="1" applyAlignment="1">
      <alignment horizontal="left" vertical="top" wrapText="1"/>
    </xf>
    <xf numFmtId="189" fontId="13" fillId="0" borderId="10" xfId="2" applyNumberFormat="1" applyFont="1" applyFill="1" applyBorder="1" applyAlignment="1">
      <alignment horizontal="center" vertical="top" wrapText="1"/>
    </xf>
    <xf numFmtId="189" fontId="13" fillId="0" borderId="11" xfId="2" applyNumberFormat="1" applyFont="1" applyFill="1" applyBorder="1" applyAlignment="1">
      <alignment horizontal="center" vertical="top" wrapText="1"/>
    </xf>
    <xf numFmtId="188" fontId="3" fillId="0" borderId="10" xfId="2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9" fontId="3" fillId="0" borderId="10" xfId="2" applyNumberFormat="1" applyFont="1" applyFill="1" applyBorder="1" applyAlignment="1">
      <alignment horizontal="center" vertical="top" wrapText="1"/>
    </xf>
    <xf numFmtId="2" fontId="13" fillId="0" borderId="3" xfId="2" applyNumberFormat="1" applyFont="1" applyFill="1" applyBorder="1" applyAlignment="1">
      <alignment horizontal="center" vertical="center" wrapText="1"/>
    </xf>
    <xf numFmtId="189" fontId="13" fillId="0" borderId="13" xfId="2" applyNumberFormat="1" applyFont="1" applyFill="1" applyBorder="1" applyAlignment="1">
      <alignment horizontal="center" vertical="top" wrapText="1"/>
    </xf>
    <xf numFmtId="189" fontId="13" fillId="0" borderId="14" xfId="2" applyNumberFormat="1" applyFont="1" applyFill="1" applyBorder="1" applyAlignment="1">
      <alignment horizontal="center" vertical="top" wrapText="1"/>
    </xf>
    <xf numFmtId="189" fontId="3" fillId="0" borderId="13" xfId="2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5" borderId="3" xfId="2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center" vertical="top"/>
    </xf>
    <xf numFmtId="0" fontId="2" fillId="14" borderId="1" xfId="2" applyFill="1" applyBorder="1" applyAlignment="1">
      <alignment horizontal="center" vertical="center"/>
    </xf>
    <xf numFmtId="0" fontId="2" fillId="14" borderId="2" xfId="2" applyFill="1" applyBorder="1" applyAlignment="1">
      <alignment horizontal="center" vertical="center"/>
    </xf>
    <xf numFmtId="0" fontId="2" fillId="14" borderId="4" xfId="2" applyFill="1" applyBorder="1" applyAlignment="1">
      <alignment horizontal="center" vertical="center"/>
    </xf>
    <xf numFmtId="0" fontId="2" fillId="0" borderId="1" xfId="2" applyFill="1" applyBorder="1" applyAlignment="1">
      <alignment horizontal="left" vertical="top" wrapText="1"/>
    </xf>
    <xf numFmtId="0" fontId="2" fillId="0" borderId="4" xfId="2" applyFill="1" applyBorder="1" applyAlignment="1">
      <alignment horizontal="left" vertical="top" wrapText="1"/>
    </xf>
    <xf numFmtId="1" fontId="13" fillId="0" borderId="1" xfId="2" applyNumberFormat="1" applyFont="1" applyFill="1" applyBorder="1" applyAlignment="1">
      <alignment horizontal="center" vertical="center" wrapText="1"/>
    </xf>
    <xf numFmtId="1" fontId="13" fillId="0" borderId="4" xfId="2" applyNumberFormat="1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2" xfId="2" applyNumberFormat="1" applyFont="1" applyFill="1" applyBorder="1" applyAlignment="1">
      <alignment horizontal="center" vertical="center" wrapText="1"/>
    </xf>
    <xf numFmtId="2" fontId="13" fillId="0" borderId="4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top"/>
    </xf>
    <xf numFmtId="0" fontId="4" fillId="5" borderId="3" xfId="2" applyFont="1" applyFill="1" applyBorder="1" applyAlignment="1">
      <alignment horizontal="center" vertical="top"/>
    </xf>
    <xf numFmtId="0" fontId="2" fillId="0" borderId="6" xfId="2" applyFill="1" applyBorder="1" applyAlignment="1">
      <alignment horizontal="left" vertical="top" wrapText="1"/>
    </xf>
    <xf numFmtId="0" fontId="2" fillId="0" borderId="7" xfId="2" applyFill="1" applyBorder="1" applyAlignment="1">
      <alignment horizontal="left" vertical="top" wrapText="1"/>
    </xf>
    <xf numFmtId="0" fontId="2" fillId="0" borderId="6" xfId="2" applyFill="1" applyBorder="1" applyAlignment="1">
      <alignment horizontal="center" vertical="top" wrapText="1"/>
    </xf>
    <xf numFmtId="0" fontId="2" fillId="0" borderId="7" xfId="2" applyFill="1" applyBorder="1" applyAlignment="1">
      <alignment horizontal="center" vertical="top" wrapText="1"/>
    </xf>
    <xf numFmtId="0" fontId="3" fillId="13" borderId="6" xfId="2" applyFont="1" applyFill="1" applyBorder="1" applyAlignment="1">
      <alignment horizontal="center" vertical="top" wrapText="1"/>
    </xf>
    <xf numFmtId="0" fontId="3" fillId="13" borderId="7" xfId="2" applyFont="1" applyFill="1" applyBorder="1" applyAlignment="1">
      <alignment horizontal="center" vertical="top" wrapText="1"/>
    </xf>
    <xf numFmtId="0" fontId="6" fillId="13" borderId="6" xfId="2" applyFont="1" applyFill="1" applyBorder="1" applyAlignment="1">
      <alignment horizontal="center" vertical="top" wrapText="1"/>
    </xf>
    <xf numFmtId="0" fontId="2" fillId="13" borderId="8" xfId="2" applyFill="1" applyBorder="1" applyAlignment="1">
      <alignment horizontal="center" vertical="top" wrapText="1"/>
    </xf>
    <xf numFmtId="0" fontId="2" fillId="13" borderId="7" xfId="2" applyFill="1" applyBorder="1" applyAlignment="1">
      <alignment horizontal="center" vertical="top" wrapText="1"/>
    </xf>
    <xf numFmtId="0" fontId="2" fillId="0" borderId="10" xfId="2" applyFill="1" applyBorder="1" applyAlignment="1">
      <alignment horizontal="left" vertical="top" wrapText="1"/>
    </xf>
    <xf numFmtId="0" fontId="2" fillId="0" borderId="12" xfId="2" applyFill="1" applyBorder="1" applyAlignment="1">
      <alignment horizontal="left" vertical="top" wrapText="1"/>
    </xf>
    <xf numFmtId="0" fontId="2" fillId="0" borderId="11" xfId="2" applyFill="1" applyBorder="1" applyAlignment="1">
      <alignment horizontal="left" vertical="top" wrapText="1"/>
    </xf>
    <xf numFmtId="0" fontId="2" fillId="0" borderId="13" xfId="2" applyFill="1" applyBorder="1" applyAlignment="1">
      <alignment horizontal="left" vertical="top" wrapText="1"/>
    </xf>
    <xf numFmtId="0" fontId="2" fillId="0" borderId="14" xfId="2" applyFill="1" applyBorder="1" applyAlignment="1">
      <alignment horizontal="left" vertical="top" wrapText="1"/>
    </xf>
    <xf numFmtId="0" fontId="14" fillId="0" borderId="10" xfId="2" applyFont="1" applyFill="1" applyBorder="1" applyAlignment="1">
      <alignment horizontal="left" vertical="top" wrapText="1"/>
    </xf>
    <xf numFmtId="0" fontId="14" fillId="0" borderId="12" xfId="2" applyFont="1" applyFill="1" applyBorder="1" applyAlignment="1">
      <alignment horizontal="left" vertical="top" wrapText="1"/>
    </xf>
    <xf numFmtId="1" fontId="13" fillId="0" borderId="3" xfId="2" applyNumberFormat="1" applyFont="1" applyFill="1" applyBorder="1" applyAlignment="1">
      <alignment horizontal="center" vertical="center" wrapText="1"/>
    </xf>
    <xf numFmtId="0" fontId="4" fillId="15" borderId="1" xfId="2" applyFont="1" applyFill="1" applyBorder="1" applyAlignment="1">
      <alignment horizontal="center" vertical="top"/>
    </xf>
    <xf numFmtId="0" fontId="4" fillId="15" borderId="2" xfId="2" applyFont="1" applyFill="1" applyBorder="1" applyAlignment="1">
      <alignment horizontal="center" vertical="top"/>
    </xf>
    <xf numFmtId="0" fontId="4" fillId="15" borderId="4" xfId="2" applyFont="1" applyFill="1" applyBorder="1" applyAlignment="1">
      <alignment horizontal="center" vertical="top"/>
    </xf>
    <xf numFmtId="0" fontId="4" fillId="16" borderId="3" xfId="2" applyFont="1" applyFill="1" applyBorder="1" applyAlignment="1">
      <alignment horizontal="center" vertical="top"/>
    </xf>
    <xf numFmtId="0" fontId="4" fillId="14" borderId="1" xfId="2" applyFont="1" applyFill="1" applyBorder="1" applyAlignment="1">
      <alignment horizontal="center" vertical="top"/>
    </xf>
    <xf numFmtId="0" fontId="4" fillId="14" borderId="2" xfId="2" applyFont="1" applyFill="1" applyBorder="1" applyAlignment="1">
      <alignment horizontal="center" vertical="top"/>
    </xf>
    <xf numFmtId="0" fontId="4" fillId="14" borderId="4" xfId="2" applyFont="1" applyFill="1" applyBorder="1" applyAlignment="1">
      <alignment horizontal="center" vertical="top"/>
    </xf>
    <xf numFmtId="0" fontId="3" fillId="0" borderId="6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vertical="top" wrapText="1"/>
    </xf>
    <xf numFmtId="0" fontId="2" fillId="0" borderId="8" xfId="2" applyFill="1" applyBorder="1" applyAlignment="1">
      <alignment horizontal="center" vertical="top" wrapTex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FFCC"/>
      <color rgb="FFFFCCFF"/>
      <color rgb="FFF9F68A"/>
      <color rgb="FFCCCCFF"/>
      <color rgb="FFEBFBD1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opLeftCell="X1" zoomScale="120" zoomScaleNormal="120" workbookViewId="0">
      <selection activeCell="AO3" sqref="AO3"/>
    </sheetView>
  </sheetViews>
  <sheetFormatPr defaultRowHeight="14.25"/>
  <cols>
    <col min="1" max="1" width="2.625" style="5" customWidth="1"/>
    <col min="2" max="2" width="7.5" style="5" hidden="1" customWidth="1"/>
    <col min="3" max="3" width="4.125" style="5" customWidth="1"/>
    <col min="4" max="4" width="23.375" style="5" customWidth="1"/>
    <col min="5" max="5" width="4.25" style="5" hidden="1" customWidth="1"/>
    <col min="6" max="6" width="7.875" style="5" hidden="1" customWidth="1"/>
    <col min="7" max="7" width="16.375" style="5" customWidth="1"/>
    <col min="8" max="8" width="7.75" style="5" customWidth="1"/>
    <col min="9" max="9" width="10.25" style="5" hidden="1" customWidth="1"/>
    <col min="10" max="10" width="1.125" style="5" hidden="1" customWidth="1"/>
    <col min="11" max="11" width="7.5" style="5" hidden="1" customWidth="1"/>
    <col min="12" max="12" width="3.375" style="55" customWidth="1"/>
    <col min="13" max="13" width="4.875" style="55" customWidth="1"/>
    <col min="14" max="14" width="4" style="55" customWidth="1"/>
    <col min="15" max="15" width="2" style="55" customWidth="1"/>
    <col min="16" max="16" width="2.375" style="55" customWidth="1"/>
    <col min="17" max="17" width="10.25" style="55" hidden="1" customWidth="1"/>
    <col min="18" max="18" width="7.625" style="55" hidden="1" customWidth="1"/>
    <col min="19" max="19" width="8.5" style="55" customWidth="1"/>
    <col min="20" max="20" width="7.5" style="55" customWidth="1"/>
    <col min="21" max="23" width="7.625" style="55" hidden="1" customWidth="1"/>
    <col min="24" max="24" width="9" style="56" customWidth="1"/>
    <col min="25" max="25" width="7.625" style="56" customWidth="1"/>
    <col min="26" max="26" width="9" style="55" customWidth="1"/>
    <col min="27" max="27" width="7.625" style="55" customWidth="1"/>
    <col min="28" max="28" width="9.25" style="57" customWidth="1"/>
    <col min="29" max="29" width="7.625" style="57" customWidth="1"/>
    <col min="30" max="30" width="8.625" style="57" customWidth="1"/>
    <col min="31" max="31" width="7.625" style="57" customWidth="1"/>
    <col min="32" max="32" width="8.625" style="57" customWidth="1"/>
    <col min="33" max="33" width="7.625" style="57" customWidth="1"/>
    <col min="34" max="34" width="8.625" style="57" customWidth="1"/>
    <col min="35" max="35" width="7.625" style="57" customWidth="1"/>
    <col min="36" max="38" width="9" style="4"/>
    <col min="39" max="39" width="9.875" style="4" bestFit="1" customWidth="1"/>
    <col min="40" max="77" width="9" style="4"/>
    <col min="78" max="16384" width="9" style="5"/>
  </cols>
  <sheetData>
    <row r="1" spans="1:77" ht="24.75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1"/>
      <c r="J1" s="1"/>
      <c r="K1" s="1"/>
      <c r="L1" s="251" t="s">
        <v>57</v>
      </c>
      <c r="M1" s="251"/>
      <c r="N1" s="251"/>
      <c r="O1" s="251"/>
      <c r="P1" s="251"/>
      <c r="Q1" s="251"/>
      <c r="R1" s="251"/>
      <c r="S1" s="251"/>
      <c r="T1" s="251"/>
      <c r="U1" s="2"/>
      <c r="V1" s="2"/>
      <c r="W1" s="3"/>
      <c r="X1" s="252" t="s">
        <v>58</v>
      </c>
      <c r="Y1" s="252"/>
      <c r="Z1" s="252"/>
      <c r="AA1" s="252"/>
      <c r="AB1" s="253" t="s">
        <v>59</v>
      </c>
      <c r="AC1" s="253"/>
      <c r="AD1" s="253"/>
      <c r="AE1" s="253"/>
      <c r="AF1" s="254" t="s">
        <v>60</v>
      </c>
      <c r="AG1" s="254"/>
      <c r="AH1" s="254"/>
      <c r="AI1" s="254"/>
      <c r="AJ1" s="229" t="s">
        <v>61</v>
      </c>
      <c r="AK1" s="230"/>
      <c r="AL1" s="230"/>
      <c r="AM1" s="231"/>
      <c r="AN1" s="59"/>
      <c r="AO1" s="59"/>
      <c r="AP1" s="59"/>
      <c r="AQ1" s="59"/>
      <c r="AR1" s="59"/>
    </row>
    <row r="2" spans="1:77" ht="32.25" customHeight="1">
      <c r="A2" s="6" t="s">
        <v>1</v>
      </c>
      <c r="B2" s="6" t="s">
        <v>2</v>
      </c>
      <c r="C2" s="6" t="s">
        <v>3</v>
      </c>
      <c r="D2" s="6" t="s">
        <v>4</v>
      </c>
      <c r="E2" s="255" t="s">
        <v>5</v>
      </c>
      <c r="F2" s="256"/>
      <c r="G2" s="257" t="s">
        <v>6</v>
      </c>
      <c r="H2" s="258"/>
      <c r="I2" s="6" t="s">
        <v>7</v>
      </c>
      <c r="J2" s="255" t="s">
        <v>8</v>
      </c>
      <c r="K2" s="256"/>
      <c r="L2" s="259" t="s">
        <v>9</v>
      </c>
      <c r="M2" s="260"/>
      <c r="N2" s="261" t="s">
        <v>10</v>
      </c>
      <c r="O2" s="262"/>
      <c r="P2" s="263"/>
      <c r="Q2" s="71" t="s">
        <v>11</v>
      </c>
      <c r="R2" s="72" t="s">
        <v>12</v>
      </c>
      <c r="S2" s="73" t="s">
        <v>13</v>
      </c>
      <c r="T2" s="74" t="s">
        <v>10</v>
      </c>
      <c r="U2" s="11" t="s">
        <v>14</v>
      </c>
      <c r="V2" s="11" t="s">
        <v>15</v>
      </c>
      <c r="W2" s="12" t="s">
        <v>16</v>
      </c>
      <c r="X2" s="75" t="s">
        <v>17</v>
      </c>
      <c r="Y2" s="76" t="s">
        <v>10</v>
      </c>
      <c r="Z2" s="77" t="s">
        <v>18</v>
      </c>
      <c r="AA2" s="78" t="s">
        <v>10</v>
      </c>
      <c r="AB2" s="79" t="s">
        <v>19</v>
      </c>
      <c r="AC2" s="80" t="s">
        <v>10</v>
      </c>
      <c r="AD2" s="79" t="s">
        <v>20</v>
      </c>
      <c r="AE2" s="81" t="s">
        <v>10</v>
      </c>
      <c r="AF2" s="82" t="s">
        <v>21</v>
      </c>
      <c r="AG2" s="83" t="s">
        <v>10</v>
      </c>
      <c r="AH2" s="82" t="s">
        <v>22</v>
      </c>
      <c r="AI2" s="84" t="s">
        <v>10</v>
      </c>
      <c r="AJ2" s="73" t="s">
        <v>62</v>
      </c>
      <c r="AK2" s="85" t="s">
        <v>10</v>
      </c>
      <c r="AL2" s="73" t="s">
        <v>63</v>
      </c>
      <c r="AM2" s="86" t="s">
        <v>10</v>
      </c>
    </row>
    <row r="3" spans="1:77" s="27" customFormat="1" ht="26.1" customHeight="1">
      <c r="A3" s="15">
        <v>4</v>
      </c>
      <c r="B3" s="16" t="s">
        <v>23</v>
      </c>
      <c r="C3" s="17">
        <v>10660</v>
      </c>
      <c r="D3" s="18" t="s">
        <v>24</v>
      </c>
      <c r="E3" s="212" t="s">
        <v>25</v>
      </c>
      <c r="F3" s="213"/>
      <c r="G3" s="212" t="s">
        <v>26</v>
      </c>
      <c r="H3" s="213"/>
      <c r="I3" s="19">
        <v>87633046.180000007</v>
      </c>
      <c r="J3" s="214">
        <v>124729</v>
      </c>
      <c r="K3" s="215"/>
      <c r="L3" s="216">
        <v>702.59</v>
      </c>
      <c r="M3" s="217"/>
      <c r="N3" s="218">
        <v>1379.25</v>
      </c>
      <c r="O3" s="219"/>
      <c r="P3" s="220"/>
      <c r="Q3" s="20">
        <v>197582930.25999999</v>
      </c>
      <c r="R3" s="20">
        <v>13715.43</v>
      </c>
      <c r="S3" s="21">
        <v>14405.89</v>
      </c>
      <c r="T3" s="20">
        <v>14957.53</v>
      </c>
      <c r="U3" s="22">
        <v>1</v>
      </c>
      <c r="V3" s="22">
        <v>1</v>
      </c>
      <c r="W3" s="23" t="s">
        <v>27</v>
      </c>
      <c r="X3" s="25">
        <v>680.96</v>
      </c>
      <c r="Y3" s="24">
        <v>1315.1</v>
      </c>
      <c r="Z3" s="62">
        <v>14878.54</v>
      </c>
      <c r="AA3" s="24">
        <v>15438.07</v>
      </c>
      <c r="AB3" s="25">
        <v>732.35733069311345</v>
      </c>
      <c r="AC3" s="24">
        <v>1276.81</v>
      </c>
      <c r="AD3" s="66">
        <v>16088.661130132958</v>
      </c>
      <c r="AE3" s="24">
        <v>15600.87</v>
      </c>
      <c r="AF3" s="67">
        <v>732.58163607636811</v>
      </c>
      <c r="AG3" s="28">
        <v>1295.01</v>
      </c>
      <c r="AH3" s="60">
        <v>16824.215177075032</v>
      </c>
      <c r="AI3" s="28">
        <v>16149.35</v>
      </c>
      <c r="AJ3" s="26">
        <v>736.87</v>
      </c>
      <c r="AK3" s="24">
        <v>1293.5999999999999</v>
      </c>
      <c r="AL3" s="25">
        <v>14467.114013305169</v>
      </c>
      <c r="AM3" s="24">
        <v>15555.99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s="29" customFormat="1" ht="24.95" customHeight="1">
      <c r="A4" s="15">
        <v>4</v>
      </c>
      <c r="B4" s="16" t="s">
        <v>23</v>
      </c>
      <c r="C4" s="17">
        <v>10688</v>
      </c>
      <c r="D4" s="18" t="s">
        <v>28</v>
      </c>
      <c r="E4" s="212" t="s">
        <v>29</v>
      </c>
      <c r="F4" s="213"/>
      <c r="G4" s="212" t="s">
        <v>30</v>
      </c>
      <c r="H4" s="213"/>
      <c r="I4" s="19">
        <v>37155320.399999999</v>
      </c>
      <c r="J4" s="214">
        <v>72007</v>
      </c>
      <c r="K4" s="215"/>
      <c r="L4" s="216">
        <v>516</v>
      </c>
      <c r="M4" s="217"/>
      <c r="N4" s="221">
        <v>899.23</v>
      </c>
      <c r="O4" s="219"/>
      <c r="P4" s="220"/>
      <c r="Q4" s="20">
        <v>58904890.420000002</v>
      </c>
      <c r="R4" s="20">
        <v>3239.78</v>
      </c>
      <c r="S4" s="61">
        <v>18181.75</v>
      </c>
      <c r="T4" s="20">
        <v>17968.97</v>
      </c>
      <c r="U4" s="22">
        <v>1</v>
      </c>
      <c r="V4" s="22">
        <v>0</v>
      </c>
      <c r="W4" s="23" t="s">
        <v>31</v>
      </c>
      <c r="X4" s="25">
        <v>649.35</v>
      </c>
      <c r="Y4" s="24">
        <v>927.02</v>
      </c>
      <c r="Z4" s="63">
        <v>15480.06</v>
      </c>
      <c r="AA4" s="24">
        <v>25784.68</v>
      </c>
      <c r="AB4" s="25">
        <v>666.62283013662943</v>
      </c>
      <c r="AC4" s="24">
        <v>916.39</v>
      </c>
      <c r="AD4" s="25">
        <v>16287.330628536165</v>
      </c>
      <c r="AE4" s="24">
        <v>22571.07</v>
      </c>
      <c r="AF4" s="67">
        <v>702.670043923462</v>
      </c>
      <c r="AG4" s="28">
        <v>920.68</v>
      </c>
      <c r="AH4" s="26">
        <v>16965.101680754575</v>
      </c>
      <c r="AI4" s="28">
        <v>28586.41</v>
      </c>
      <c r="AJ4" s="26">
        <v>745.30468813538118</v>
      </c>
      <c r="AK4" s="24">
        <v>1046.23</v>
      </c>
      <c r="AL4" s="25">
        <v>15873.891359243482</v>
      </c>
      <c r="AM4" s="24">
        <v>21199.26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s="31" customFormat="1" ht="24.95" customHeight="1">
      <c r="A5" s="15">
        <v>4</v>
      </c>
      <c r="B5" s="16" t="s">
        <v>23</v>
      </c>
      <c r="C5" s="17">
        <v>10768</v>
      </c>
      <c r="D5" s="18" t="s">
        <v>32</v>
      </c>
      <c r="E5" s="212" t="s">
        <v>33</v>
      </c>
      <c r="F5" s="213"/>
      <c r="G5" s="212" t="s">
        <v>34</v>
      </c>
      <c r="H5" s="213"/>
      <c r="I5" s="19">
        <v>14543938.949999999</v>
      </c>
      <c r="J5" s="214">
        <v>30709</v>
      </c>
      <c r="K5" s="215"/>
      <c r="L5" s="216">
        <v>473.61</v>
      </c>
      <c r="M5" s="217"/>
      <c r="N5" s="221">
        <v>772.63</v>
      </c>
      <c r="O5" s="219"/>
      <c r="P5" s="220"/>
      <c r="Q5" s="20">
        <v>5375410.8700000001</v>
      </c>
      <c r="R5" s="30">
        <v>485.47</v>
      </c>
      <c r="S5" s="21">
        <v>11072.57</v>
      </c>
      <c r="T5" s="20">
        <v>15621.99</v>
      </c>
      <c r="U5" s="22">
        <v>1</v>
      </c>
      <c r="V5" s="22">
        <v>1</v>
      </c>
      <c r="W5" s="23" t="s">
        <v>27</v>
      </c>
      <c r="X5" s="25">
        <v>453.76</v>
      </c>
      <c r="Y5" s="24">
        <v>780.86</v>
      </c>
      <c r="Z5" s="63">
        <v>11274.37</v>
      </c>
      <c r="AA5" s="24">
        <v>18151.98</v>
      </c>
      <c r="AB5" s="25">
        <v>446.52277449832434</v>
      </c>
      <c r="AC5" s="24">
        <v>771.09</v>
      </c>
      <c r="AD5" s="25">
        <v>11747.91902403088</v>
      </c>
      <c r="AE5" s="24">
        <v>18240.32</v>
      </c>
      <c r="AF5" s="67">
        <v>489.23401060451562</v>
      </c>
      <c r="AG5" s="28">
        <v>786.05</v>
      </c>
      <c r="AH5" s="26">
        <v>12344.922285953853</v>
      </c>
      <c r="AI5" s="28">
        <v>18674.52</v>
      </c>
      <c r="AJ5" s="26">
        <v>455.42164030396702</v>
      </c>
      <c r="AK5" s="24">
        <v>756.73</v>
      </c>
      <c r="AL5" s="25">
        <v>11180.36</v>
      </c>
      <c r="AM5" s="24">
        <v>18064.919999999998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s="31" customFormat="1" ht="24.95" customHeight="1">
      <c r="A6" s="15">
        <v>4</v>
      </c>
      <c r="B6" s="16" t="s">
        <v>23</v>
      </c>
      <c r="C6" s="17">
        <v>10769</v>
      </c>
      <c r="D6" s="18" t="s">
        <v>35</v>
      </c>
      <c r="E6" s="212" t="s">
        <v>33</v>
      </c>
      <c r="F6" s="213"/>
      <c r="G6" s="212" t="s">
        <v>34</v>
      </c>
      <c r="H6" s="213"/>
      <c r="I6" s="19">
        <v>11778355.789999999</v>
      </c>
      <c r="J6" s="214">
        <v>18646</v>
      </c>
      <c r="K6" s="215"/>
      <c r="L6" s="216">
        <v>631.67999999999995</v>
      </c>
      <c r="M6" s="217"/>
      <c r="N6" s="221">
        <v>772.63</v>
      </c>
      <c r="O6" s="219"/>
      <c r="P6" s="220"/>
      <c r="Q6" s="20">
        <v>5794888.3200000003</v>
      </c>
      <c r="R6" s="30">
        <v>365.52</v>
      </c>
      <c r="S6" s="61">
        <v>15853.69</v>
      </c>
      <c r="T6" s="20">
        <v>15621.99</v>
      </c>
      <c r="U6" s="22">
        <v>1</v>
      </c>
      <c r="V6" s="22">
        <v>0</v>
      </c>
      <c r="W6" s="23" t="s">
        <v>31</v>
      </c>
      <c r="X6" s="33">
        <v>637.54</v>
      </c>
      <c r="Y6" s="32">
        <v>780.86</v>
      </c>
      <c r="Z6" s="64">
        <v>13074.26</v>
      </c>
      <c r="AA6" s="24">
        <v>18151.98</v>
      </c>
      <c r="AB6" s="25">
        <v>629.74475112207585</v>
      </c>
      <c r="AC6" s="24">
        <v>771.09</v>
      </c>
      <c r="AD6" s="25">
        <v>13126.908614937463</v>
      </c>
      <c r="AE6" s="24">
        <v>18240.32</v>
      </c>
      <c r="AF6" s="67">
        <v>630.87119623234173</v>
      </c>
      <c r="AG6" s="28">
        <v>786.05</v>
      </c>
      <c r="AH6" s="26">
        <v>12749.520579443062</v>
      </c>
      <c r="AI6" s="28">
        <v>18674.52</v>
      </c>
      <c r="AJ6" s="26">
        <v>577.10444741646359</v>
      </c>
      <c r="AK6" s="24">
        <v>756.73</v>
      </c>
      <c r="AL6" s="25">
        <v>12771.37</v>
      </c>
      <c r="AM6" s="24">
        <v>18064.919999999998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s="34" customFormat="1" ht="24.95" customHeight="1">
      <c r="A7" s="15">
        <v>4</v>
      </c>
      <c r="B7" s="16" t="s">
        <v>23</v>
      </c>
      <c r="C7" s="17">
        <v>10770</v>
      </c>
      <c r="D7" s="18" t="s">
        <v>36</v>
      </c>
      <c r="E7" s="212" t="s">
        <v>33</v>
      </c>
      <c r="F7" s="213"/>
      <c r="G7" s="212" t="s">
        <v>37</v>
      </c>
      <c r="H7" s="213"/>
      <c r="I7" s="19">
        <v>11178658.130000001</v>
      </c>
      <c r="J7" s="214">
        <v>17730</v>
      </c>
      <c r="K7" s="215"/>
      <c r="L7" s="216">
        <v>630.49</v>
      </c>
      <c r="M7" s="217"/>
      <c r="N7" s="221">
        <v>801.59</v>
      </c>
      <c r="O7" s="219"/>
      <c r="P7" s="220"/>
      <c r="Q7" s="20">
        <v>5320196.4000000004</v>
      </c>
      <c r="R7" s="30">
        <v>312.33</v>
      </c>
      <c r="S7" s="21">
        <v>17033.87</v>
      </c>
      <c r="T7" s="20">
        <v>17684.93</v>
      </c>
      <c r="U7" s="22">
        <v>1</v>
      </c>
      <c r="V7" s="22">
        <v>1</v>
      </c>
      <c r="W7" s="23" t="s">
        <v>27</v>
      </c>
      <c r="X7" s="25">
        <v>618.36</v>
      </c>
      <c r="Y7" s="24">
        <v>907.23</v>
      </c>
      <c r="Z7" s="63">
        <v>17124.47</v>
      </c>
      <c r="AA7" s="24">
        <v>21489.3</v>
      </c>
      <c r="AB7" s="25">
        <v>610.35846430293861</v>
      </c>
      <c r="AC7" s="24">
        <v>868.51</v>
      </c>
      <c r="AD7" s="25">
        <v>17234.954038652242</v>
      </c>
      <c r="AE7" s="24">
        <v>22899.63</v>
      </c>
      <c r="AF7" s="67">
        <v>650.45887017788891</v>
      </c>
      <c r="AG7" s="28">
        <v>895.54</v>
      </c>
      <c r="AH7" s="26">
        <v>17917.908097918276</v>
      </c>
      <c r="AI7" s="28">
        <v>25462.3</v>
      </c>
      <c r="AJ7" s="26">
        <v>729.1611591007769</v>
      </c>
      <c r="AK7" s="24">
        <v>808.04</v>
      </c>
      <c r="AL7" s="25">
        <v>18478.93</v>
      </c>
      <c r="AM7" s="24">
        <v>22906.37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s="34" customFormat="1" ht="24.95" customHeight="1">
      <c r="A8" s="15">
        <v>4</v>
      </c>
      <c r="B8" s="16" t="s">
        <v>23</v>
      </c>
      <c r="C8" s="17">
        <v>10771</v>
      </c>
      <c r="D8" s="18" t="s">
        <v>38</v>
      </c>
      <c r="E8" s="212" t="s">
        <v>33</v>
      </c>
      <c r="F8" s="213"/>
      <c r="G8" s="212" t="s">
        <v>37</v>
      </c>
      <c r="H8" s="213"/>
      <c r="I8" s="19">
        <v>10677119.060000001</v>
      </c>
      <c r="J8" s="214">
        <v>16136</v>
      </c>
      <c r="K8" s="215"/>
      <c r="L8" s="216">
        <v>661.7</v>
      </c>
      <c r="M8" s="217"/>
      <c r="N8" s="221">
        <v>801.59</v>
      </c>
      <c r="O8" s="219"/>
      <c r="P8" s="220"/>
      <c r="Q8" s="20">
        <v>3162739.9</v>
      </c>
      <c r="R8" s="30">
        <v>217.35</v>
      </c>
      <c r="S8" s="21">
        <v>14551.64</v>
      </c>
      <c r="T8" s="20">
        <v>17684.93</v>
      </c>
      <c r="U8" s="22">
        <v>1</v>
      </c>
      <c r="V8" s="22">
        <v>1</v>
      </c>
      <c r="W8" s="23" t="s">
        <v>27</v>
      </c>
      <c r="X8" s="25">
        <v>723.08</v>
      </c>
      <c r="Y8" s="24">
        <v>907.23</v>
      </c>
      <c r="Z8" s="63">
        <v>15602.01</v>
      </c>
      <c r="AA8" s="24">
        <v>21489.3</v>
      </c>
      <c r="AB8" s="25">
        <v>742.8942431639897</v>
      </c>
      <c r="AC8" s="24">
        <v>868.51</v>
      </c>
      <c r="AD8" s="25">
        <v>16436.786566200226</v>
      </c>
      <c r="AE8" s="24">
        <v>22899.63</v>
      </c>
      <c r="AF8" s="67">
        <v>754.69212374219796</v>
      </c>
      <c r="AG8" s="28">
        <v>895.54</v>
      </c>
      <c r="AH8" s="26">
        <v>17137.031109459203</v>
      </c>
      <c r="AI8" s="28">
        <v>25462.3</v>
      </c>
      <c r="AJ8" s="26">
        <v>729.76</v>
      </c>
      <c r="AK8" s="24">
        <v>808.04</v>
      </c>
      <c r="AL8" s="25">
        <v>16720.650000000001</v>
      </c>
      <c r="AM8" s="24">
        <v>22906.37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s="35" customFormat="1" ht="24.95" customHeight="1">
      <c r="A9" s="15">
        <v>4</v>
      </c>
      <c r="B9" s="16" t="s">
        <v>23</v>
      </c>
      <c r="C9" s="17">
        <v>10772</v>
      </c>
      <c r="D9" s="18" t="s">
        <v>39</v>
      </c>
      <c r="E9" s="212" t="s">
        <v>33</v>
      </c>
      <c r="F9" s="213"/>
      <c r="G9" s="212" t="s">
        <v>40</v>
      </c>
      <c r="H9" s="213"/>
      <c r="I9" s="19">
        <v>21836649.890000001</v>
      </c>
      <c r="J9" s="214">
        <v>36922</v>
      </c>
      <c r="K9" s="215"/>
      <c r="L9" s="216">
        <v>591.42999999999995</v>
      </c>
      <c r="M9" s="217"/>
      <c r="N9" s="221">
        <v>668.77</v>
      </c>
      <c r="O9" s="219"/>
      <c r="P9" s="220"/>
      <c r="Q9" s="20">
        <v>8942116.7300000004</v>
      </c>
      <c r="R9" s="30">
        <v>600.65</v>
      </c>
      <c r="S9" s="21">
        <v>14887.32</v>
      </c>
      <c r="T9" s="20">
        <v>15942.47</v>
      </c>
      <c r="U9" s="22">
        <v>1</v>
      </c>
      <c r="V9" s="22">
        <v>1</v>
      </c>
      <c r="W9" s="23" t="s">
        <v>27</v>
      </c>
      <c r="X9" s="25">
        <v>593.01</v>
      </c>
      <c r="Y9" s="24">
        <v>710.37</v>
      </c>
      <c r="Z9" s="63">
        <v>14363.56</v>
      </c>
      <c r="AA9" s="24">
        <v>16461.29</v>
      </c>
      <c r="AB9" s="25">
        <v>607.7182265025217</v>
      </c>
      <c r="AC9" s="24">
        <v>698.82</v>
      </c>
      <c r="AD9" s="25">
        <v>15191.181960958769</v>
      </c>
      <c r="AE9" s="24">
        <v>16786.18</v>
      </c>
      <c r="AF9" s="67">
        <v>632.16189849769671</v>
      </c>
      <c r="AG9" s="28">
        <v>716.31</v>
      </c>
      <c r="AH9" s="26">
        <v>16083.49043676148</v>
      </c>
      <c r="AI9" s="28">
        <v>17010.41</v>
      </c>
      <c r="AJ9" s="26">
        <v>639.0149466612703</v>
      </c>
      <c r="AK9" s="24">
        <v>784.49</v>
      </c>
      <c r="AL9" s="25">
        <v>16746.440539653649</v>
      </c>
      <c r="AM9" s="24">
        <v>17151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s="31" customFormat="1" ht="24.95" customHeight="1">
      <c r="A10" s="15">
        <v>4</v>
      </c>
      <c r="B10" s="16" t="s">
        <v>23</v>
      </c>
      <c r="C10" s="17">
        <v>10773</v>
      </c>
      <c r="D10" s="18" t="s">
        <v>41</v>
      </c>
      <c r="E10" s="212" t="s">
        <v>33</v>
      </c>
      <c r="F10" s="213"/>
      <c r="G10" s="212" t="s">
        <v>34</v>
      </c>
      <c r="H10" s="213"/>
      <c r="I10" s="19">
        <v>12181853.109999999</v>
      </c>
      <c r="J10" s="214">
        <v>23915</v>
      </c>
      <c r="K10" s="215"/>
      <c r="L10" s="216">
        <v>509.38</v>
      </c>
      <c r="M10" s="217"/>
      <c r="N10" s="221">
        <v>772.63</v>
      </c>
      <c r="O10" s="219"/>
      <c r="P10" s="220"/>
      <c r="Q10" s="20">
        <v>4411323.78</v>
      </c>
      <c r="R10" s="30">
        <v>227.62</v>
      </c>
      <c r="S10" s="61">
        <v>19379.8</v>
      </c>
      <c r="T10" s="20">
        <v>15621.99</v>
      </c>
      <c r="U10" s="22">
        <v>1</v>
      </c>
      <c r="V10" s="22">
        <v>0</v>
      </c>
      <c r="W10" s="23" t="s">
        <v>31</v>
      </c>
      <c r="X10" s="25">
        <v>554.73</v>
      </c>
      <c r="Y10" s="24">
        <v>780.86</v>
      </c>
      <c r="Z10" s="64">
        <v>12947.81</v>
      </c>
      <c r="AA10" s="24">
        <v>18151.98</v>
      </c>
      <c r="AB10" s="25">
        <v>587.13499874001468</v>
      </c>
      <c r="AC10" s="24">
        <v>771.09</v>
      </c>
      <c r="AD10" s="25">
        <v>17010.826061104864</v>
      </c>
      <c r="AE10" s="24">
        <v>18240.32</v>
      </c>
      <c r="AF10" s="67">
        <v>566.13251184569788</v>
      </c>
      <c r="AG10" s="28">
        <v>786.05</v>
      </c>
      <c r="AH10" s="26">
        <v>13268.854036122637</v>
      </c>
      <c r="AI10" s="28">
        <v>18674.52</v>
      </c>
      <c r="AJ10" s="26">
        <v>517.72</v>
      </c>
      <c r="AK10" s="24">
        <v>795.85</v>
      </c>
      <c r="AL10" s="25">
        <v>15446.81</v>
      </c>
      <c r="AM10" s="24">
        <v>19161.32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s="31" customFormat="1" ht="24.95" customHeight="1">
      <c r="A11" s="15">
        <v>4</v>
      </c>
      <c r="B11" s="16" t="s">
        <v>23</v>
      </c>
      <c r="C11" s="17">
        <v>10774</v>
      </c>
      <c r="D11" s="18" t="s">
        <v>42</v>
      </c>
      <c r="E11" s="212" t="s">
        <v>33</v>
      </c>
      <c r="F11" s="213"/>
      <c r="G11" s="212" t="s">
        <v>34</v>
      </c>
      <c r="H11" s="213"/>
      <c r="I11" s="19">
        <v>11127093.699999999</v>
      </c>
      <c r="J11" s="214">
        <v>21359</v>
      </c>
      <c r="K11" s="215"/>
      <c r="L11" s="216">
        <v>520.96</v>
      </c>
      <c r="M11" s="217"/>
      <c r="N11" s="221">
        <v>772.63</v>
      </c>
      <c r="O11" s="219"/>
      <c r="P11" s="220"/>
      <c r="Q11" s="20">
        <v>4290575.58</v>
      </c>
      <c r="R11" s="30">
        <v>404.62</v>
      </c>
      <c r="S11" s="21">
        <v>10603.91</v>
      </c>
      <c r="T11" s="20">
        <v>15621.99</v>
      </c>
      <c r="U11" s="22">
        <v>1</v>
      </c>
      <c r="V11" s="22">
        <v>1</v>
      </c>
      <c r="W11" s="23" t="s">
        <v>27</v>
      </c>
      <c r="X11" s="25">
        <v>560.5</v>
      </c>
      <c r="Y11" s="24">
        <v>780.86</v>
      </c>
      <c r="Z11" s="63">
        <v>10507.67</v>
      </c>
      <c r="AA11" s="24">
        <v>18151.98</v>
      </c>
      <c r="AB11" s="25">
        <v>561.72315689675099</v>
      </c>
      <c r="AC11" s="24">
        <v>771.09</v>
      </c>
      <c r="AD11" s="25">
        <v>10667.419270673887</v>
      </c>
      <c r="AE11" s="24">
        <v>18240.32</v>
      </c>
      <c r="AF11" s="67">
        <v>605.64863687344496</v>
      </c>
      <c r="AG11" s="28">
        <v>786.05</v>
      </c>
      <c r="AH11" s="26">
        <v>11602.735854014571</v>
      </c>
      <c r="AI11" s="28">
        <v>18674.52</v>
      </c>
      <c r="AJ11" s="60">
        <v>781.70707287738094</v>
      </c>
      <c r="AK11" s="24">
        <v>756.73</v>
      </c>
      <c r="AL11" s="25">
        <v>12265.174218536651</v>
      </c>
      <c r="AM11" s="24">
        <v>18064.919999999998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s="31" customFormat="1" ht="24.95" customHeight="1">
      <c r="A12" s="15">
        <v>4</v>
      </c>
      <c r="B12" s="16" t="s">
        <v>23</v>
      </c>
      <c r="C12" s="17">
        <v>10775</v>
      </c>
      <c r="D12" s="18" t="s">
        <v>43</v>
      </c>
      <c r="E12" s="212" t="s">
        <v>33</v>
      </c>
      <c r="F12" s="213"/>
      <c r="G12" s="212" t="s">
        <v>34</v>
      </c>
      <c r="H12" s="213"/>
      <c r="I12" s="19">
        <v>11984425.619999999</v>
      </c>
      <c r="J12" s="214">
        <v>25151</v>
      </c>
      <c r="K12" s="215"/>
      <c r="L12" s="216">
        <v>476.5</v>
      </c>
      <c r="M12" s="217"/>
      <c r="N12" s="221">
        <v>772.63</v>
      </c>
      <c r="O12" s="219"/>
      <c r="P12" s="220"/>
      <c r="Q12" s="20">
        <v>5206917.0599999996</v>
      </c>
      <c r="R12" s="30">
        <v>452.04</v>
      </c>
      <c r="S12" s="21">
        <v>11518.8</v>
      </c>
      <c r="T12" s="20">
        <v>15621.99</v>
      </c>
      <c r="U12" s="22">
        <v>1</v>
      </c>
      <c r="V12" s="22">
        <v>1</v>
      </c>
      <c r="W12" s="23" t="s">
        <v>27</v>
      </c>
      <c r="X12" s="25">
        <v>493.32</v>
      </c>
      <c r="Y12" s="24">
        <v>780.86</v>
      </c>
      <c r="Z12" s="63">
        <v>12894.85</v>
      </c>
      <c r="AA12" s="24">
        <v>18151.98</v>
      </c>
      <c r="AB12" s="25">
        <v>513.74483688333476</v>
      </c>
      <c r="AC12" s="24">
        <v>771.09</v>
      </c>
      <c r="AD12" s="25">
        <v>12806.160791883647</v>
      </c>
      <c r="AE12" s="24">
        <v>18240.32</v>
      </c>
      <c r="AF12" s="67">
        <v>504.53276901771687</v>
      </c>
      <c r="AG12" s="28">
        <v>786.05</v>
      </c>
      <c r="AH12" s="26">
        <v>14195.856174677685</v>
      </c>
      <c r="AI12" s="28">
        <v>18674.52</v>
      </c>
      <c r="AJ12" s="26">
        <v>529.07123698482314</v>
      </c>
      <c r="AK12" s="24">
        <v>795.85</v>
      </c>
      <c r="AL12" s="25">
        <v>14237.254357789972</v>
      </c>
      <c r="AM12" s="24">
        <v>19161.32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s="31" customFormat="1" ht="24.95" customHeight="1">
      <c r="A13" s="15">
        <v>4</v>
      </c>
      <c r="B13" s="16" t="s">
        <v>23</v>
      </c>
      <c r="C13" s="17">
        <v>10776</v>
      </c>
      <c r="D13" s="18" t="s">
        <v>44</v>
      </c>
      <c r="E13" s="212" t="s">
        <v>33</v>
      </c>
      <c r="F13" s="213"/>
      <c r="G13" s="212" t="s">
        <v>34</v>
      </c>
      <c r="H13" s="213"/>
      <c r="I13" s="19">
        <v>10979271.939999999</v>
      </c>
      <c r="J13" s="214">
        <v>21825</v>
      </c>
      <c r="K13" s="215"/>
      <c r="L13" s="216">
        <v>503.06</v>
      </c>
      <c r="M13" s="217"/>
      <c r="N13" s="221">
        <v>772.63</v>
      </c>
      <c r="O13" s="219"/>
      <c r="P13" s="220"/>
      <c r="Q13" s="20">
        <v>4646826.1500000004</v>
      </c>
      <c r="R13" s="30">
        <v>333.95</v>
      </c>
      <c r="S13" s="21">
        <v>13914.68</v>
      </c>
      <c r="T13" s="20">
        <v>15621.99</v>
      </c>
      <c r="U13" s="22">
        <v>1</v>
      </c>
      <c r="V13" s="22">
        <v>1</v>
      </c>
      <c r="W13" s="23" t="s">
        <v>27</v>
      </c>
      <c r="X13" s="25">
        <v>526.32000000000005</v>
      </c>
      <c r="Y13" s="24">
        <v>780.86</v>
      </c>
      <c r="Z13" s="62">
        <v>14876.99</v>
      </c>
      <c r="AA13" s="24">
        <v>18151.98</v>
      </c>
      <c r="AB13" s="25">
        <v>535.18897966466398</v>
      </c>
      <c r="AC13" s="24">
        <v>771.09</v>
      </c>
      <c r="AD13" s="25">
        <v>14873.760581814602</v>
      </c>
      <c r="AE13" s="24">
        <v>18240.32</v>
      </c>
      <c r="AF13" s="67">
        <v>571.03455917552515</v>
      </c>
      <c r="AG13" s="28">
        <v>786.05</v>
      </c>
      <c r="AH13" s="26">
        <v>15558.386206182822</v>
      </c>
      <c r="AI13" s="28">
        <v>18674.52</v>
      </c>
      <c r="AJ13" s="26">
        <v>623.27</v>
      </c>
      <c r="AK13" s="24">
        <v>795.85</v>
      </c>
      <c r="AL13" s="25">
        <v>15938.574817658056</v>
      </c>
      <c r="AM13" s="24">
        <v>19161.32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s="35" customFormat="1" ht="24.95" customHeight="1">
      <c r="A14" s="15">
        <v>4</v>
      </c>
      <c r="B14" s="16" t="s">
        <v>23</v>
      </c>
      <c r="C14" s="17">
        <v>10777</v>
      </c>
      <c r="D14" s="18" t="s">
        <v>45</v>
      </c>
      <c r="E14" s="212" t="s">
        <v>33</v>
      </c>
      <c r="F14" s="213"/>
      <c r="G14" s="212" t="s">
        <v>40</v>
      </c>
      <c r="H14" s="213"/>
      <c r="I14" s="19">
        <v>16707915.689999999</v>
      </c>
      <c r="J14" s="214">
        <v>27347</v>
      </c>
      <c r="K14" s="215"/>
      <c r="L14" s="216">
        <v>610.96</v>
      </c>
      <c r="M14" s="217"/>
      <c r="N14" s="221">
        <v>668.77</v>
      </c>
      <c r="O14" s="219"/>
      <c r="P14" s="220"/>
      <c r="Q14" s="20">
        <v>7877764.9000000004</v>
      </c>
      <c r="R14" s="30">
        <v>502.92</v>
      </c>
      <c r="S14" s="21">
        <v>15664.09</v>
      </c>
      <c r="T14" s="20">
        <v>15942.47</v>
      </c>
      <c r="U14" s="22">
        <v>1</v>
      </c>
      <c r="V14" s="22">
        <v>1</v>
      </c>
      <c r="W14" s="23" t="s">
        <v>27</v>
      </c>
      <c r="X14" s="25">
        <v>611.71</v>
      </c>
      <c r="Y14" s="24">
        <v>710.37</v>
      </c>
      <c r="Z14" s="63">
        <v>15501.85</v>
      </c>
      <c r="AA14" s="24">
        <v>16461.29</v>
      </c>
      <c r="AB14" s="25">
        <v>592.5894567208544</v>
      </c>
      <c r="AC14" s="24">
        <v>698.82</v>
      </c>
      <c r="AD14" s="25">
        <v>15670.653508332261</v>
      </c>
      <c r="AE14" s="24">
        <v>16786.18</v>
      </c>
      <c r="AF14" s="67">
        <v>595.99336494605257</v>
      </c>
      <c r="AG14" s="28">
        <v>716.31</v>
      </c>
      <c r="AH14" s="26">
        <v>16329.052096375457</v>
      </c>
      <c r="AI14" s="28">
        <v>17010.41</v>
      </c>
      <c r="AJ14" s="26">
        <v>656.89033632995631</v>
      </c>
      <c r="AK14" s="24">
        <v>968.97</v>
      </c>
      <c r="AL14" s="66">
        <v>20315.932618294621</v>
      </c>
      <c r="AM14" s="24">
        <v>17576.310000000001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s="36" customFormat="1" ht="24.95" customHeight="1">
      <c r="A15" s="15">
        <v>4</v>
      </c>
      <c r="B15" s="16" t="s">
        <v>23</v>
      </c>
      <c r="C15" s="17">
        <v>10778</v>
      </c>
      <c r="D15" s="18" t="s">
        <v>46</v>
      </c>
      <c r="E15" s="212" t="s">
        <v>33</v>
      </c>
      <c r="F15" s="213"/>
      <c r="G15" s="212" t="s">
        <v>47</v>
      </c>
      <c r="H15" s="213"/>
      <c r="I15" s="19">
        <v>5236284.01</v>
      </c>
      <c r="J15" s="214">
        <v>9742</v>
      </c>
      <c r="K15" s="215"/>
      <c r="L15" s="216">
        <v>537.5</v>
      </c>
      <c r="M15" s="217"/>
      <c r="N15" s="221">
        <v>934.69</v>
      </c>
      <c r="O15" s="219"/>
      <c r="P15" s="220"/>
      <c r="Q15" s="20">
        <v>1552798.11</v>
      </c>
      <c r="R15" s="30">
        <v>89.27</v>
      </c>
      <c r="S15" s="61">
        <v>17393.47</v>
      </c>
      <c r="T15" s="20">
        <v>17383.55</v>
      </c>
      <c r="U15" s="22">
        <v>1</v>
      </c>
      <c r="V15" s="22">
        <v>0</v>
      </c>
      <c r="W15" s="23" t="s">
        <v>31</v>
      </c>
      <c r="X15" s="25">
        <v>623.03</v>
      </c>
      <c r="Y15" s="24">
        <v>1062.99</v>
      </c>
      <c r="Z15" s="65">
        <v>18950.71</v>
      </c>
      <c r="AA15" s="24">
        <v>23748.12</v>
      </c>
      <c r="AB15" s="25">
        <v>639.13155093388332</v>
      </c>
      <c r="AC15" s="24">
        <v>914.59</v>
      </c>
      <c r="AD15" s="25">
        <v>20944.928039394337</v>
      </c>
      <c r="AE15" s="24">
        <v>27670.9</v>
      </c>
      <c r="AF15" s="67">
        <v>734.76849460046515</v>
      </c>
      <c r="AG15" s="28">
        <v>1046.73</v>
      </c>
      <c r="AH15" s="26">
        <v>22632.322082749477</v>
      </c>
      <c r="AI15" s="28">
        <v>29199.67</v>
      </c>
      <c r="AJ15" s="26">
        <v>814.1</v>
      </c>
      <c r="AK15" s="24">
        <v>897.82</v>
      </c>
      <c r="AL15" s="66">
        <v>30610.800152117688</v>
      </c>
      <c r="AM15" s="24">
        <v>25278.57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s="31" customFormat="1" ht="24.95" customHeight="1">
      <c r="A16" s="15">
        <v>4</v>
      </c>
      <c r="B16" s="16" t="s">
        <v>23</v>
      </c>
      <c r="C16" s="17">
        <v>10779</v>
      </c>
      <c r="D16" s="18" t="s">
        <v>48</v>
      </c>
      <c r="E16" s="212" t="s">
        <v>33</v>
      </c>
      <c r="F16" s="213"/>
      <c r="G16" s="212" t="s">
        <v>34</v>
      </c>
      <c r="H16" s="213"/>
      <c r="I16" s="19">
        <v>16718674.310000001</v>
      </c>
      <c r="J16" s="214">
        <v>40493</v>
      </c>
      <c r="K16" s="215"/>
      <c r="L16" s="216">
        <v>412.88</v>
      </c>
      <c r="M16" s="217"/>
      <c r="N16" s="221">
        <v>772.63</v>
      </c>
      <c r="O16" s="219"/>
      <c r="P16" s="220"/>
      <c r="Q16" s="20">
        <v>4960424.99</v>
      </c>
      <c r="R16" s="30">
        <v>311.20999999999998</v>
      </c>
      <c r="S16" s="61">
        <v>15938.96</v>
      </c>
      <c r="T16" s="20">
        <v>15621.99</v>
      </c>
      <c r="U16" s="22">
        <v>1</v>
      </c>
      <c r="V16" s="22">
        <v>0</v>
      </c>
      <c r="W16" s="23" t="s">
        <v>31</v>
      </c>
      <c r="X16" s="25">
        <v>411.88</v>
      </c>
      <c r="Y16" s="24">
        <v>780.86</v>
      </c>
      <c r="Z16" s="63">
        <v>14797.05</v>
      </c>
      <c r="AA16" s="24">
        <v>18151.98</v>
      </c>
      <c r="AB16" s="25">
        <v>423.52799957049876</v>
      </c>
      <c r="AC16" s="24">
        <v>771.09</v>
      </c>
      <c r="AD16" s="25">
        <v>15539.124116140256</v>
      </c>
      <c r="AE16" s="24">
        <v>18240.32</v>
      </c>
      <c r="AF16" s="67">
        <v>430.22635325823603</v>
      </c>
      <c r="AG16" s="28">
        <v>786.05</v>
      </c>
      <c r="AH16" s="26">
        <v>16306.711566651591</v>
      </c>
      <c r="AI16" s="28">
        <v>18674.52</v>
      </c>
      <c r="AJ16" s="26">
        <v>461.2</v>
      </c>
      <c r="AK16" s="24">
        <v>756.73</v>
      </c>
      <c r="AL16" s="25">
        <v>16085.530420810606</v>
      </c>
      <c r="AM16" s="24">
        <v>18064.919999999998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s="36" customFormat="1" ht="24.95" customHeight="1">
      <c r="A17" s="15">
        <v>4</v>
      </c>
      <c r="B17" s="16" t="s">
        <v>23</v>
      </c>
      <c r="C17" s="17">
        <v>10780</v>
      </c>
      <c r="D17" s="18" t="s">
        <v>49</v>
      </c>
      <c r="E17" s="212" t="s">
        <v>33</v>
      </c>
      <c r="F17" s="213"/>
      <c r="G17" s="212" t="s">
        <v>47</v>
      </c>
      <c r="H17" s="213"/>
      <c r="I17" s="19">
        <v>9245165.75</v>
      </c>
      <c r="J17" s="214">
        <v>12592</v>
      </c>
      <c r="K17" s="215"/>
      <c r="L17" s="216">
        <v>734.21</v>
      </c>
      <c r="M17" s="217"/>
      <c r="N17" s="221">
        <v>934.69</v>
      </c>
      <c r="O17" s="219"/>
      <c r="P17" s="220"/>
      <c r="Q17" s="20">
        <v>2395600.9900000002</v>
      </c>
      <c r="R17" s="30">
        <v>181.37</v>
      </c>
      <c r="S17" s="21">
        <v>13208.04</v>
      </c>
      <c r="T17" s="20">
        <v>17383.55</v>
      </c>
      <c r="U17" s="22">
        <v>1</v>
      </c>
      <c r="V17" s="22">
        <v>1</v>
      </c>
      <c r="W17" s="23" t="s">
        <v>27</v>
      </c>
      <c r="X17" s="25">
        <v>700.02</v>
      </c>
      <c r="Y17" s="24">
        <v>1062.99</v>
      </c>
      <c r="Z17" s="63">
        <v>16937.97</v>
      </c>
      <c r="AA17" s="24">
        <v>23748.12</v>
      </c>
      <c r="AB17" s="25">
        <v>679.13158858774545</v>
      </c>
      <c r="AC17" s="24">
        <v>914.59</v>
      </c>
      <c r="AD17" s="25">
        <v>18521.076552977538</v>
      </c>
      <c r="AE17" s="24">
        <v>27670.9</v>
      </c>
      <c r="AF17" s="67">
        <v>710.22535559516871</v>
      </c>
      <c r="AG17" s="28">
        <v>1046.73</v>
      </c>
      <c r="AH17" s="26">
        <v>19379.884786449558</v>
      </c>
      <c r="AI17" s="28">
        <v>29199.67</v>
      </c>
      <c r="AJ17" s="26">
        <v>597.25</v>
      </c>
      <c r="AK17" s="24">
        <v>897.82</v>
      </c>
      <c r="AL17" s="25">
        <v>17148.010934742466</v>
      </c>
      <c r="AM17" s="24">
        <v>25278.57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1:77" s="36" customFormat="1" ht="24.95" customHeight="1">
      <c r="A18" s="15">
        <v>4</v>
      </c>
      <c r="B18" s="16" t="s">
        <v>23</v>
      </c>
      <c r="C18" s="17">
        <v>10781</v>
      </c>
      <c r="D18" s="18" t="s">
        <v>50</v>
      </c>
      <c r="E18" s="212" t="s">
        <v>33</v>
      </c>
      <c r="F18" s="213"/>
      <c r="G18" s="212" t="s">
        <v>47</v>
      </c>
      <c r="H18" s="213"/>
      <c r="I18" s="19">
        <v>8427227.1699999999</v>
      </c>
      <c r="J18" s="214">
        <v>11317</v>
      </c>
      <c r="K18" s="215"/>
      <c r="L18" s="223">
        <v>744.65</v>
      </c>
      <c r="M18" s="224"/>
      <c r="N18" s="225">
        <v>934.69</v>
      </c>
      <c r="O18" s="226"/>
      <c r="P18" s="227"/>
      <c r="Q18" s="37">
        <v>2095118.36</v>
      </c>
      <c r="R18" s="38">
        <v>127.73</v>
      </c>
      <c r="S18" s="39">
        <v>16402.330000000002</v>
      </c>
      <c r="T18" s="37">
        <v>17383.55</v>
      </c>
      <c r="U18" s="22">
        <v>1</v>
      </c>
      <c r="V18" s="22">
        <v>1</v>
      </c>
      <c r="W18" s="23" t="s">
        <v>27</v>
      </c>
      <c r="X18" s="25">
        <v>768.57</v>
      </c>
      <c r="Y18" s="24">
        <v>1062.99</v>
      </c>
      <c r="Z18" s="63">
        <v>16272.44</v>
      </c>
      <c r="AA18" s="24">
        <v>23748.12</v>
      </c>
      <c r="AB18" s="25">
        <v>776.39008063430799</v>
      </c>
      <c r="AC18" s="24">
        <v>914.59</v>
      </c>
      <c r="AD18" s="25">
        <v>17083.867108685728</v>
      </c>
      <c r="AE18" s="24">
        <v>27670.9</v>
      </c>
      <c r="AF18" s="67">
        <v>778.81332151147933</v>
      </c>
      <c r="AG18" s="28">
        <v>1046.73</v>
      </c>
      <c r="AH18" s="26">
        <v>16363.16794361236</v>
      </c>
      <c r="AI18" s="28">
        <v>29199.67</v>
      </c>
      <c r="AJ18" s="26">
        <v>793.53383108493267</v>
      </c>
      <c r="AK18" s="24">
        <v>937.95</v>
      </c>
      <c r="AL18" s="25">
        <v>17254.43</v>
      </c>
      <c r="AM18" s="24">
        <v>26455.7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77" ht="24.95" customHeight="1">
      <c r="A19" s="16"/>
      <c r="B19" s="264" t="s">
        <v>51</v>
      </c>
      <c r="C19" s="265"/>
      <c r="D19" s="266"/>
      <c r="E19" s="264"/>
      <c r="F19" s="266"/>
      <c r="G19" s="267" t="s">
        <v>52</v>
      </c>
      <c r="H19" s="268"/>
      <c r="I19" s="40"/>
      <c r="J19" s="269"/>
      <c r="K19" s="270"/>
      <c r="L19" s="271">
        <v>100</v>
      </c>
      <c r="M19" s="271"/>
      <c r="N19" s="222"/>
      <c r="O19" s="222"/>
      <c r="P19" s="222"/>
      <c r="Q19" s="41"/>
      <c r="R19" s="41"/>
      <c r="S19" s="41">
        <f>11*100/16</f>
        <v>68.75</v>
      </c>
      <c r="T19" s="41"/>
      <c r="U19" s="42"/>
      <c r="V19" s="43"/>
      <c r="W19" s="44">
        <v>5</v>
      </c>
      <c r="X19" s="45">
        <f>16*100/16</f>
        <v>100</v>
      </c>
      <c r="Y19" s="45"/>
      <c r="Z19" s="46">
        <f>16*100/16</f>
        <v>100</v>
      </c>
      <c r="AA19" s="47"/>
      <c r="AB19" s="49">
        <f>16*100/16</f>
        <v>100</v>
      </c>
      <c r="AC19" s="48"/>
      <c r="AD19" s="48">
        <f>15*100/16</f>
        <v>93.75</v>
      </c>
      <c r="AE19" s="48"/>
      <c r="AF19" s="49">
        <f>16*100/16</f>
        <v>100</v>
      </c>
      <c r="AG19" s="48"/>
      <c r="AH19" s="48">
        <f>15*100/16</f>
        <v>93.75</v>
      </c>
      <c r="AI19" s="48"/>
      <c r="AJ19" s="68">
        <f>15*100/16</f>
        <v>93.75</v>
      </c>
      <c r="AK19" s="69"/>
      <c r="AL19" s="69">
        <f>14*100/16</f>
        <v>87.5</v>
      </c>
      <c r="AM19" s="58"/>
    </row>
    <row r="20" spans="1:77" ht="24.95" customHeight="1">
      <c r="A20" s="50"/>
      <c r="B20" s="50"/>
      <c r="C20" s="50"/>
      <c r="D20" s="50"/>
      <c r="E20" s="50"/>
      <c r="F20" s="50"/>
      <c r="G20" s="235" t="s">
        <v>53</v>
      </c>
      <c r="H20" s="236"/>
      <c r="I20" s="51"/>
      <c r="J20" s="51"/>
      <c r="K20" s="51"/>
      <c r="L20" s="237">
        <v>0</v>
      </c>
      <c r="M20" s="238"/>
      <c r="N20" s="239"/>
      <c r="O20" s="240"/>
      <c r="P20" s="241"/>
      <c r="Q20" s="41"/>
      <c r="R20" s="41"/>
      <c r="S20" s="41">
        <f>5*100/16</f>
        <v>31.25</v>
      </c>
      <c r="T20" s="41"/>
      <c r="U20" s="52"/>
      <c r="V20" s="52"/>
      <c r="W20" s="52"/>
      <c r="X20" s="53">
        <f>0*100/16</f>
        <v>0</v>
      </c>
      <c r="Y20" s="53"/>
      <c r="Z20" s="49">
        <f>0*100/16</f>
        <v>0</v>
      </c>
      <c r="AA20" s="48"/>
      <c r="AB20" s="49">
        <f>0*100/16</f>
        <v>0</v>
      </c>
      <c r="AC20" s="48"/>
      <c r="AD20" s="48">
        <f>1*100/16</f>
        <v>6.25</v>
      </c>
      <c r="AE20" s="48"/>
      <c r="AF20" s="49">
        <v>0</v>
      </c>
      <c r="AG20" s="48"/>
      <c r="AH20" s="48">
        <f>1*100/16</f>
        <v>6.25</v>
      </c>
      <c r="AI20" s="48"/>
      <c r="AJ20" s="68">
        <f>1*100/16</f>
        <v>6.25</v>
      </c>
      <c r="AK20" s="69"/>
      <c r="AL20" s="69">
        <f>2*100/16</f>
        <v>12.5</v>
      </c>
      <c r="AM20" s="58"/>
    </row>
    <row r="21" spans="1:77" ht="24.95" customHeight="1">
      <c r="L21" s="242" t="s">
        <v>54</v>
      </c>
      <c r="M21" s="243"/>
      <c r="N21" s="243"/>
      <c r="O21" s="243"/>
      <c r="P21" s="243"/>
      <c r="Q21" s="243"/>
      <c r="R21" s="243"/>
      <c r="S21" s="243"/>
      <c r="T21" s="244"/>
      <c r="U21" s="54"/>
      <c r="V21" s="54"/>
      <c r="W21" s="54"/>
      <c r="X21" s="245" t="s">
        <v>55</v>
      </c>
      <c r="Y21" s="246"/>
      <c r="Z21" s="246"/>
      <c r="AA21" s="247"/>
      <c r="AB21" s="248" t="s">
        <v>56</v>
      </c>
      <c r="AC21" s="248"/>
      <c r="AD21" s="248"/>
      <c r="AE21" s="248"/>
      <c r="AF21" s="228" t="s">
        <v>56</v>
      </c>
      <c r="AG21" s="228"/>
      <c r="AH21" s="228"/>
      <c r="AI21" s="228"/>
      <c r="AJ21" s="232" t="s">
        <v>64</v>
      </c>
      <c r="AK21" s="233"/>
      <c r="AL21" s="233"/>
      <c r="AM21" s="234"/>
    </row>
    <row r="22" spans="1:77" ht="24.95" customHeight="1"/>
  </sheetData>
  <mergeCells count="105">
    <mergeCell ref="AF21:AI21"/>
    <mergeCell ref="AJ1:AM1"/>
    <mergeCell ref="AJ21:AM21"/>
    <mergeCell ref="G20:H20"/>
    <mergeCell ref="L20:M20"/>
    <mergeCell ref="N20:P20"/>
    <mergeCell ref="L21:T21"/>
    <mergeCell ref="X21:AA21"/>
    <mergeCell ref="AB21:AE21"/>
    <mergeCell ref="A1:H1"/>
    <mergeCell ref="L1:T1"/>
    <mergeCell ref="X1:AA1"/>
    <mergeCell ref="AB1:AE1"/>
    <mergeCell ref="AF1:AI1"/>
    <mergeCell ref="E2:F2"/>
    <mergeCell ref="G2:H2"/>
    <mergeCell ref="J2:K2"/>
    <mergeCell ref="L2:M2"/>
    <mergeCell ref="N2:P2"/>
    <mergeCell ref="B19:D19"/>
    <mergeCell ref="E19:F19"/>
    <mergeCell ref="G19:H19"/>
    <mergeCell ref="J19:K19"/>
    <mergeCell ref="L19:M19"/>
    <mergeCell ref="N19:P19"/>
    <mergeCell ref="E17:F17"/>
    <mergeCell ref="G17:H17"/>
    <mergeCell ref="J17:K17"/>
    <mergeCell ref="L17:M17"/>
    <mergeCell ref="N17:P17"/>
    <mergeCell ref="E18:F18"/>
    <mergeCell ref="G18:H18"/>
    <mergeCell ref="J18:K18"/>
    <mergeCell ref="L18:M18"/>
    <mergeCell ref="N18:P18"/>
    <mergeCell ref="E15:F15"/>
    <mergeCell ref="G15:H15"/>
    <mergeCell ref="J15:K15"/>
    <mergeCell ref="L15:M15"/>
    <mergeCell ref="N15:P15"/>
    <mergeCell ref="E16:F16"/>
    <mergeCell ref="G16:H16"/>
    <mergeCell ref="J16:K16"/>
    <mergeCell ref="L16:M16"/>
    <mergeCell ref="N16:P16"/>
    <mergeCell ref="E13:F13"/>
    <mergeCell ref="G13:H13"/>
    <mergeCell ref="J13:K13"/>
    <mergeCell ref="L13:M13"/>
    <mergeCell ref="N13:P13"/>
    <mergeCell ref="E14:F14"/>
    <mergeCell ref="G14:H14"/>
    <mergeCell ref="J14:K14"/>
    <mergeCell ref="L14:M14"/>
    <mergeCell ref="N14:P14"/>
    <mergeCell ref="E11:F11"/>
    <mergeCell ref="G11:H11"/>
    <mergeCell ref="J11:K11"/>
    <mergeCell ref="L11:M11"/>
    <mergeCell ref="N11:P11"/>
    <mergeCell ref="E12:F12"/>
    <mergeCell ref="G12:H12"/>
    <mergeCell ref="J12:K12"/>
    <mergeCell ref="L12:M12"/>
    <mergeCell ref="N12:P12"/>
    <mergeCell ref="E9:F9"/>
    <mergeCell ref="G9:H9"/>
    <mergeCell ref="J9:K9"/>
    <mergeCell ref="L9:M9"/>
    <mergeCell ref="N9:P9"/>
    <mergeCell ref="E10:F10"/>
    <mergeCell ref="G10:H10"/>
    <mergeCell ref="J10:K10"/>
    <mergeCell ref="L10:M10"/>
    <mergeCell ref="N10:P10"/>
    <mergeCell ref="E7:F7"/>
    <mergeCell ref="G7:H7"/>
    <mergeCell ref="J7:K7"/>
    <mergeCell ref="L7:M7"/>
    <mergeCell ref="N7:P7"/>
    <mergeCell ref="E8:F8"/>
    <mergeCell ref="G8:H8"/>
    <mergeCell ref="J8:K8"/>
    <mergeCell ref="L8:M8"/>
    <mergeCell ref="N8:P8"/>
    <mergeCell ref="E5:F5"/>
    <mergeCell ref="G5:H5"/>
    <mergeCell ref="J5:K5"/>
    <mergeCell ref="L5:M5"/>
    <mergeCell ref="N5:P5"/>
    <mergeCell ref="E6:F6"/>
    <mergeCell ref="G6:H6"/>
    <mergeCell ref="J6:K6"/>
    <mergeCell ref="L6:M6"/>
    <mergeCell ref="N6:P6"/>
    <mergeCell ref="E3:F3"/>
    <mergeCell ref="G3:H3"/>
    <mergeCell ref="J3:K3"/>
    <mergeCell ref="L3:M3"/>
    <mergeCell ref="N3:P3"/>
    <mergeCell ref="E4:F4"/>
    <mergeCell ref="G4:H4"/>
    <mergeCell ref="J4:K4"/>
    <mergeCell ref="L4:M4"/>
    <mergeCell ref="N4:P4"/>
  </mergeCells>
  <pageMargins left="0.31496062992125984" right="0.11811023622047245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"/>
  <sheetViews>
    <sheetView tabSelected="1" zoomScale="120" zoomScaleNormal="120" workbookViewId="0">
      <selection activeCell="S2" sqref="S2"/>
    </sheetView>
  </sheetViews>
  <sheetFormatPr defaultRowHeight="12.75"/>
  <cols>
    <col min="1" max="1" width="2.625" style="5" customWidth="1"/>
    <col min="2" max="2" width="7.5" style="5" hidden="1" customWidth="1"/>
    <col min="3" max="3" width="4.125" style="5" customWidth="1"/>
    <col min="4" max="4" width="23.375" style="5" customWidth="1"/>
    <col min="5" max="5" width="20.375" style="5" customWidth="1"/>
    <col min="6" max="6" width="9.5" style="5" customWidth="1"/>
    <col min="7" max="9" width="9" style="4"/>
    <col min="10" max="10" width="9.875" style="4" bestFit="1" customWidth="1"/>
    <col min="11" max="11" width="9" style="4"/>
    <col min="12" max="12" width="9" style="4" customWidth="1"/>
    <col min="13" max="14" width="9" style="4"/>
    <col min="15" max="15" width="13.75" style="4" customWidth="1"/>
    <col min="16" max="48" width="9" style="4"/>
    <col min="49" max="16384" width="9" style="5"/>
  </cols>
  <sheetData>
    <row r="1" spans="1:48" ht="24.75" customHeight="1">
      <c r="A1" s="130" t="s">
        <v>0</v>
      </c>
      <c r="B1" s="2"/>
      <c r="C1" s="2"/>
      <c r="D1" s="2"/>
      <c r="E1" s="2"/>
      <c r="F1" s="2"/>
      <c r="G1" s="229" t="s">
        <v>61</v>
      </c>
      <c r="H1" s="230"/>
      <c r="I1" s="230"/>
      <c r="J1" s="231"/>
      <c r="K1" s="272" t="s">
        <v>77</v>
      </c>
      <c r="L1" s="273"/>
      <c r="M1" s="273"/>
      <c r="N1" s="274"/>
      <c r="O1" s="275" t="s">
        <v>80</v>
      </c>
      <c r="P1" s="275"/>
      <c r="Q1" s="275"/>
      <c r="R1" s="275"/>
    </row>
    <row r="2" spans="1:48" ht="32.25" customHeight="1">
      <c r="A2" s="6" t="s">
        <v>1</v>
      </c>
      <c r="B2" s="6" t="s">
        <v>2</v>
      </c>
      <c r="C2" s="6" t="s">
        <v>3</v>
      </c>
      <c r="D2" s="6" t="s">
        <v>4</v>
      </c>
      <c r="E2" s="12" t="s">
        <v>6</v>
      </c>
      <c r="F2" s="70"/>
      <c r="G2" s="73" t="s">
        <v>62</v>
      </c>
      <c r="H2" s="85" t="s">
        <v>10</v>
      </c>
      <c r="I2" s="73" t="s">
        <v>63</v>
      </c>
      <c r="J2" s="86" t="s">
        <v>10</v>
      </c>
      <c r="K2" s="73" t="s">
        <v>74</v>
      </c>
      <c r="L2" s="85" t="s">
        <v>10</v>
      </c>
      <c r="M2" s="73" t="s">
        <v>75</v>
      </c>
      <c r="N2" s="86" t="s">
        <v>10</v>
      </c>
      <c r="O2" s="73" t="s">
        <v>78</v>
      </c>
      <c r="P2" s="85" t="s">
        <v>10</v>
      </c>
      <c r="Q2" s="73" t="s">
        <v>79</v>
      </c>
      <c r="R2" s="86" t="s">
        <v>10</v>
      </c>
    </row>
    <row r="3" spans="1:48" s="27" customFormat="1" ht="26.1" customHeight="1">
      <c r="A3" s="93">
        <v>4</v>
      </c>
      <c r="B3" s="94" t="s">
        <v>23</v>
      </c>
      <c r="C3" s="95">
        <v>10660</v>
      </c>
      <c r="D3" s="96" t="s">
        <v>24</v>
      </c>
      <c r="E3" s="131" t="s">
        <v>65</v>
      </c>
      <c r="F3" s="132"/>
      <c r="G3" s="150">
        <v>736.87</v>
      </c>
      <c r="H3" s="151">
        <v>1293.5999999999999</v>
      </c>
      <c r="I3" s="152">
        <v>14467.114013305169</v>
      </c>
      <c r="J3" s="151">
        <v>15555.99</v>
      </c>
      <c r="K3" s="179">
        <v>729.12</v>
      </c>
      <c r="L3" s="187">
        <v>1338.75</v>
      </c>
      <c r="M3" s="201">
        <v>14991.73</v>
      </c>
      <c r="N3" s="187">
        <v>16166.78</v>
      </c>
      <c r="O3" s="179">
        <v>887.01</v>
      </c>
      <c r="P3" s="187">
        <v>1338.75</v>
      </c>
      <c r="Q3" s="204">
        <v>17386.169999999998</v>
      </c>
      <c r="R3" s="187">
        <v>16166.78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29" customFormat="1" ht="24.95" customHeight="1">
      <c r="A4" s="105">
        <v>4</v>
      </c>
      <c r="B4" s="106" t="s">
        <v>23</v>
      </c>
      <c r="C4" s="107">
        <v>10688</v>
      </c>
      <c r="D4" s="108" t="s">
        <v>28</v>
      </c>
      <c r="E4" s="128" t="s">
        <v>66</v>
      </c>
      <c r="F4" s="129"/>
      <c r="G4" s="153">
        <v>745.30468813538118</v>
      </c>
      <c r="H4" s="154">
        <v>1046.23</v>
      </c>
      <c r="I4" s="155">
        <v>15873.891359243482</v>
      </c>
      <c r="J4" s="154">
        <v>21199.26</v>
      </c>
      <c r="K4" s="178">
        <v>739.64</v>
      </c>
      <c r="L4" s="188">
        <v>902.2</v>
      </c>
      <c r="M4" s="178">
        <v>16408.84</v>
      </c>
      <c r="N4" s="188">
        <v>22231.23</v>
      </c>
      <c r="O4" s="178">
        <v>799.34</v>
      </c>
      <c r="P4" s="188">
        <v>902.2</v>
      </c>
      <c r="Q4" s="205">
        <v>16364.81</v>
      </c>
      <c r="R4" s="188">
        <v>22231.23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35" customFormat="1" ht="24.95" customHeight="1">
      <c r="A5" s="119">
        <v>4</v>
      </c>
      <c r="B5" s="120" t="s">
        <v>23</v>
      </c>
      <c r="C5" s="121">
        <v>10772</v>
      </c>
      <c r="D5" s="122" t="s">
        <v>39</v>
      </c>
      <c r="E5" s="133" t="s">
        <v>69</v>
      </c>
      <c r="F5" s="134"/>
      <c r="G5" s="156">
        <v>639.0149466612703</v>
      </c>
      <c r="H5" s="157">
        <v>784.49</v>
      </c>
      <c r="I5" s="158">
        <v>16746.440539653649</v>
      </c>
      <c r="J5" s="157">
        <v>17151</v>
      </c>
      <c r="K5" s="180">
        <v>621.21</v>
      </c>
      <c r="L5" s="189">
        <v>782.18</v>
      </c>
      <c r="M5" s="198">
        <v>15970.69</v>
      </c>
      <c r="N5" s="189">
        <v>18245.02</v>
      </c>
      <c r="O5" s="180">
        <v>633.89</v>
      </c>
      <c r="P5" s="189">
        <v>782.18</v>
      </c>
      <c r="Q5" s="206">
        <v>17999.61</v>
      </c>
      <c r="R5" s="189">
        <v>18245.02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5" customFormat="1" ht="24.95" customHeight="1">
      <c r="A6" s="109">
        <v>4</v>
      </c>
      <c r="B6" s="110" t="s">
        <v>23</v>
      </c>
      <c r="C6" s="111">
        <v>10777</v>
      </c>
      <c r="D6" s="112" t="s">
        <v>45</v>
      </c>
      <c r="E6" s="135" t="s">
        <v>71</v>
      </c>
      <c r="F6" s="136"/>
      <c r="G6" s="159">
        <v>656.89033632995631</v>
      </c>
      <c r="H6" s="160">
        <v>968.97</v>
      </c>
      <c r="I6" s="161">
        <v>20315.932618294621</v>
      </c>
      <c r="J6" s="160">
        <v>17576.310000000001</v>
      </c>
      <c r="K6" s="181">
        <v>660.98</v>
      </c>
      <c r="L6" s="190">
        <v>727.44</v>
      </c>
      <c r="M6" s="202">
        <v>18789.830000000002</v>
      </c>
      <c r="N6" s="190">
        <v>16649.02</v>
      </c>
      <c r="O6" s="203">
        <v>769.14</v>
      </c>
      <c r="P6" s="190">
        <v>727.44</v>
      </c>
      <c r="Q6" s="203">
        <v>19683.259999999998</v>
      </c>
      <c r="R6" s="190">
        <v>16649.02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1" customFormat="1" ht="24.95" customHeight="1">
      <c r="A7" s="123">
        <v>4</v>
      </c>
      <c r="B7" s="124" t="s">
        <v>23</v>
      </c>
      <c r="C7" s="125">
        <v>10768</v>
      </c>
      <c r="D7" s="126" t="s">
        <v>32</v>
      </c>
      <c r="E7" s="127" t="s">
        <v>67</v>
      </c>
      <c r="F7" s="137"/>
      <c r="G7" s="162">
        <v>455.42164030396702</v>
      </c>
      <c r="H7" s="163">
        <v>756.73</v>
      </c>
      <c r="I7" s="164">
        <v>11180.36</v>
      </c>
      <c r="J7" s="163">
        <v>18064.919999999998</v>
      </c>
      <c r="K7" s="183">
        <v>445.98</v>
      </c>
      <c r="L7" s="191">
        <v>750.62</v>
      </c>
      <c r="M7" s="183">
        <v>11071.71</v>
      </c>
      <c r="N7" s="191">
        <v>18570.330000000002</v>
      </c>
      <c r="O7" s="183">
        <v>462.06</v>
      </c>
      <c r="P7" s="191">
        <v>750.62</v>
      </c>
      <c r="Q7" s="207">
        <v>12041.54</v>
      </c>
      <c r="R7" s="191">
        <v>18570.330000000002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31" customFormat="1" ht="24.95" customHeight="1">
      <c r="A8" s="123">
        <v>4</v>
      </c>
      <c r="B8" s="124" t="s">
        <v>23</v>
      </c>
      <c r="C8" s="125">
        <v>10769</v>
      </c>
      <c r="D8" s="126" t="s">
        <v>35</v>
      </c>
      <c r="E8" s="127" t="s">
        <v>67</v>
      </c>
      <c r="F8" s="137"/>
      <c r="G8" s="162">
        <v>577.10444741646359</v>
      </c>
      <c r="H8" s="163">
        <v>756.73</v>
      </c>
      <c r="I8" s="164">
        <v>12771.37</v>
      </c>
      <c r="J8" s="163">
        <v>18064.919999999998</v>
      </c>
      <c r="K8" s="200">
        <v>619.37</v>
      </c>
      <c r="L8" s="191">
        <v>750.62</v>
      </c>
      <c r="M8" s="183">
        <v>12791.56</v>
      </c>
      <c r="N8" s="191">
        <v>18570.330000000002</v>
      </c>
      <c r="O8" s="200">
        <v>736.9</v>
      </c>
      <c r="P8" s="191">
        <v>750.62</v>
      </c>
      <c r="Q8" s="207">
        <v>14463.76</v>
      </c>
      <c r="R8" s="191">
        <v>18570.330000000002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31" customFormat="1" ht="24.95" customHeight="1">
      <c r="A9" s="123">
        <v>4</v>
      </c>
      <c r="B9" s="124" t="s">
        <v>23</v>
      </c>
      <c r="C9" s="125">
        <v>10774</v>
      </c>
      <c r="D9" s="126" t="s">
        <v>42</v>
      </c>
      <c r="E9" s="127" t="s">
        <v>67</v>
      </c>
      <c r="F9" s="137"/>
      <c r="G9" s="165">
        <v>781.70707287738094</v>
      </c>
      <c r="H9" s="163">
        <v>756.73</v>
      </c>
      <c r="I9" s="164">
        <v>12265.174218536651</v>
      </c>
      <c r="J9" s="163">
        <v>18064.919999999998</v>
      </c>
      <c r="K9" s="183">
        <v>614.09</v>
      </c>
      <c r="L9" s="191">
        <v>750.62</v>
      </c>
      <c r="M9" s="183">
        <v>11250.52</v>
      </c>
      <c r="N9" s="191">
        <v>18570.330000000002</v>
      </c>
      <c r="O9" s="183">
        <v>611.55999999999995</v>
      </c>
      <c r="P9" s="191">
        <v>750.62</v>
      </c>
      <c r="Q9" s="207">
        <v>11750.2</v>
      </c>
      <c r="R9" s="191">
        <v>18570.330000000002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31" customFormat="1" ht="24.95" customHeight="1">
      <c r="A10" s="123">
        <v>4</v>
      </c>
      <c r="B10" s="124" t="s">
        <v>23</v>
      </c>
      <c r="C10" s="125">
        <v>10779</v>
      </c>
      <c r="D10" s="126" t="s">
        <v>48</v>
      </c>
      <c r="E10" s="127" t="s">
        <v>67</v>
      </c>
      <c r="F10" s="137"/>
      <c r="G10" s="162">
        <v>461.2</v>
      </c>
      <c r="H10" s="163">
        <v>756.73</v>
      </c>
      <c r="I10" s="164">
        <v>16085.530420810606</v>
      </c>
      <c r="J10" s="163">
        <v>18064.919999999998</v>
      </c>
      <c r="K10" s="183">
        <v>485.47</v>
      </c>
      <c r="L10" s="191">
        <v>750.62</v>
      </c>
      <c r="M10" s="183">
        <v>16891</v>
      </c>
      <c r="N10" s="191">
        <v>18570.330000000002</v>
      </c>
      <c r="O10" s="183">
        <v>461.75</v>
      </c>
      <c r="P10" s="191">
        <v>750.62</v>
      </c>
      <c r="Q10" s="207">
        <v>17838.89</v>
      </c>
      <c r="R10" s="191">
        <v>18570.330000000002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31" customFormat="1" ht="24.95" customHeight="1">
      <c r="A11" s="115">
        <v>4</v>
      </c>
      <c r="B11" s="116" t="s">
        <v>23</v>
      </c>
      <c r="C11" s="117">
        <v>10773</v>
      </c>
      <c r="D11" s="118" t="s">
        <v>41</v>
      </c>
      <c r="E11" s="138" t="s">
        <v>70</v>
      </c>
      <c r="F11" s="139"/>
      <c r="G11" s="166">
        <v>517.72</v>
      </c>
      <c r="H11" s="167">
        <v>795.85</v>
      </c>
      <c r="I11" s="168">
        <v>15446.81</v>
      </c>
      <c r="J11" s="167">
        <v>19161.32</v>
      </c>
      <c r="K11" s="184">
        <v>539.26</v>
      </c>
      <c r="L11" s="192">
        <v>786.53</v>
      </c>
      <c r="M11" s="199">
        <v>13707.39</v>
      </c>
      <c r="N11" s="192">
        <v>18661.71</v>
      </c>
      <c r="O11" s="184">
        <v>532.99</v>
      </c>
      <c r="P11" s="192">
        <v>786.53</v>
      </c>
      <c r="Q11" s="208">
        <v>15337.69</v>
      </c>
      <c r="R11" s="192">
        <v>18661.71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31" customFormat="1" ht="24.95" customHeight="1">
      <c r="A12" s="115">
        <v>4</v>
      </c>
      <c r="B12" s="116" t="s">
        <v>23</v>
      </c>
      <c r="C12" s="117">
        <v>10775</v>
      </c>
      <c r="D12" s="118" t="s">
        <v>43</v>
      </c>
      <c r="E12" s="138" t="s">
        <v>70</v>
      </c>
      <c r="F12" s="139"/>
      <c r="G12" s="166">
        <v>529.07123698482314</v>
      </c>
      <c r="H12" s="167">
        <v>795.85</v>
      </c>
      <c r="I12" s="168">
        <v>14237.254357789972</v>
      </c>
      <c r="J12" s="167">
        <v>19161.32</v>
      </c>
      <c r="K12" s="184">
        <v>525.13</v>
      </c>
      <c r="L12" s="192">
        <v>786.53</v>
      </c>
      <c r="M12" s="184">
        <v>12693.13</v>
      </c>
      <c r="N12" s="192">
        <v>18661.71</v>
      </c>
      <c r="O12" s="184">
        <v>537.30999999999995</v>
      </c>
      <c r="P12" s="192">
        <v>786.53</v>
      </c>
      <c r="Q12" s="208">
        <v>13210.71</v>
      </c>
      <c r="R12" s="192">
        <v>18661.71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31" customFormat="1" ht="24.95" customHeight="1">
      <c r="A13" s="115">
        <v>4</v>
      </c>
      <c r="B13" s="116" t="s">
        <v>23</v>
      </c>
      <c r="C13" s="117">
        <v>10776</v>
      </c>
      <c r="D13" s="118" t="s">
        <v>44</v>
      </c>
      <c r="E13" s="138" t="s">
        <v>70</v>
      </c>
      <c r="F13" s="139"/>
      <c r="G13" s="166">
        <v>623.27</v>
      </c>
      <c r="H13" s="167">
        <v>795.85</v>
      </c>
      <c r="I13" s="168">
        <v>15938.574817658056</v>
      </c>
      <c r="J13" s="167">
        <v>19161.32</v>
      </c>
      <c r="K13" s="184">
        <v>596</v>
      </c>
      <c r="L13" s="192">
        <v>786.53</v>
      </c>
      <c r="M13" s="184">
        <v>14846.35</v>
      </c>
      <c r="N13" s="192">
        <v>18661.71</v>
      </c>
      <c r="O13" s="184">
        <v>600.52</v>
      </c>
      <c r="P13" s="192">
        <v>786.53</v>
      </c>
      <c r="Q13" s="208">
        <v>16335.46</v>
      </c>
      <c r="R13" s="192">
        <v>18661.71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34" customFormat="1" ht="24.95" customHeight="1">
      <c r="A14" s="97">
        <v>4</v>
      </c>
      <c r="B14" s="98" t="s">
        <v>23</v>
      </c>
      <c r="C14" s="99">
        <v>10770</v>
      </c>
      <c r="D14" s="100" t="s">
        <v>36</v>
      </c>
      <c r="E14" s="140" t="s">
        <v>68</v>
      </c>
      <c r="F14" s="141"/>
      <c r="G14" s="169">
        <v>729.1611591007769</v>
      </c>
      <c r="H14" s="170">
        <v>808.04</v>
      </c>
      <c r="I14" s="171">
        <v>18478.93</v>
      </c>
      <c r="J14" s="170">
        <v>22906.37</v>
      </c>
      <c r="K14" s="185">
        <v>715.62</v>
      </c>
      <c r="L14" s="193">
        <v>828.54</v>
      </c>
      <c r="M14" s="185">
        <v>18416.05</v>
      </c>
      <c r="N14" s="193">
        <v>20516.830000000002</v>
      </c>
      <c r="O14" s="185">
        <v>723.85</v>
      </c>
      <c r="P14" s="193">
        <v>828.54</v>
      </c>
      <c r="Q14" s="209">
        <v>19505.259999999998</v>
      </c>
      <c r="R14" s="193">
        <v>20516.830000000002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34" customFormat="1" ht="24.95" customHeight="1">
      <c r="A15" s="97">
        <v>4</v>
      </c>
      <c r="B15" s="98" t="s">
        <v>23</v>
      </c>
      <c r="C15" s="99">
        <v>10771</v>
      </c>
      <c r="D15" s="100" t="s">
        <v>38</v>
      </c>
      <c r="E15" s="140" t="s">
        <v>68</v>
      </c>
      <c r="F15" s="142"/>
      <c r="G15" s="169">
        <v>729.76</v>
      </c>
      <c r="H15" s="170">
        <v>808.04</v>
      </c>
      <c r="I15" s="171">
        <v>16720.650000000001</v>
      </c>
      <c r="J15" s="170">
        <v>22906.37</v>
      </c>
      <c r="K15" s="185">
        <v>761.32</v>
      </c>
      <c r="L15" s="193">
        <v>828.54</v>
      </c>
      <c r="M15" s="185">
        <v>17698</v>
      </c>
      <c r="N15" s="193">
        <v>20516.830000000002</v>
      </c>
      <c r="O15" s="185">
        <v>746.97</v>
      </c>
      <c r="P15" s="193">
        <v>828.54</v>
      </c>
      <c r="Q15" s="209">
        <v>17685.98</v>
      </c>
      <c r="R15" s="193">
        <v>20516.830000000002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36" customFormat="1" ht="24.95" customHeight="1">
      <c r="A16" s="89">
        <v>4</v>
      </c>
      <c r="B16" s="90" t="s">
        <v>23</v>
      </c>
      <c r="C16" s="91">
        <v>10778</v>
      </c>
      <c r="D16" s="92" t="s">
        <v>46</v>
      </c>
      <c r="E16" s="143" t="s">
        <v>72</v>
      </c>
      <c r="F16" s="144"/>
      <c r="G16" s="172">
        <v>814.1</v>
      </c>
      <c r="H16" s="173">
        <v>897.82</v>
      </c>
      <c r="I16" s="161">
        <v>30610.800152117688</v>
      </c>
      <c r="J16" s="173">
        <v>25278.57</v>
      </c>
      <c r="K16" s="186">
        <v>766.91</v>
      </c>
      <c r="L16" s="194">
        <v>909.47</v>
      </c>
      <c r="M16" s="197">
        <v>19250.97</v>
      </c>
      <c r="N16" s="194">
        <v>26297.09</v>
      </c>
      <c r="O16" s="186">
        <v>762.54</v>
      </c>
      <c r="P16" s="194">
        <v>909.47</v>
      </c>
      <c r="Q16" s="210">
        <v>18402.13</v>
      </c>
      <c r="R16" s="194">
        <v>26297.09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36" customFormat="1" ht="24.95" customHeight="1">
      <c r="A17" s="89">
        <v>4</v>
      </c>
      <c r="B17" s="90" t="s">
        <v>23</v>
      </c>
      <c r="C17" s="91">
        <v>10780</v>
      </c>
      <c r="D17" s="92" t="s">
        <v>49</v>
      </c>
      <c r="E17" s="143" t="s">
        <v>72</v>
      </c>
      <c r="F17" s="144"/>
      <c r="G17" s="172">
        <v>597.25</v>
      </c>
      <c r="H17" s="173">
        <v>897.82</v>
      </c>
      <c r="I17" s="174">
        <v>17148.010934742466</v>
      </c>
      <c r="J17" s="173">
        <v>25278.57</v>
      </c>
      <c r="K17" s="186">
        <v>695.44</v>
      </c>
      <c r="L17" s="194">
        <v>909.47</v>
      </c>
      <c r="M17" s="186">
        <v>20476.23</v>
      </c>
      <c r="N17" s="194">
        <v>26297.09</v>
      </c>
      <c r="O17" s="186">
        <v>660.87</v>
      </c>
      <c r="P17" s="194">
        <v>909.47</v>
      </c>
      <c r="Q17" s="210">
        <v>19675.2</v>
      </c>
      <c r="R17" s="194">
        <v>26297.09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36" customFormat="1" ht="24.95" customHeight="1">
      <c r="A18" s="101">
        <v>4</v>
      </c>
      <c r="B18" s="102" t="s">
        <v>23</v>
      </c>
      <c r="C18" s="103">
        <v>10781</v>
      </c>
      <c r="D18" s="104" t="s">
        <v>50</v>
      </c>
      <c r="E18" s="113" t="s">
        <v>73</v>
      </c>
      <c r="F18" s="114"/>
      <c r="G18" s="175">
        <v>793.53383108493267</v>
      </c>
      <c r="H18" s="176">
        <v>937.95</v>
      </c>
      <c r="I18" s="177">
        <v>17254.43</v>
      </c>
      <c r="J18" s="176">
        <v>26455.7</v>
      </c>
      <c r="K18" s="182">
        <v>806.99</v>
      </c>
      <c r="L18" s="195">
        <v>968.21</v>
      </c>
      <c r="M18" s="182">
        <v>17152.63</v>
      </c>
      <c r="N18" s="195">
        <v>28551.03</v>
      </c>
      <c r="O18" s="182">
        <v>808.03</v>
      </c>
      <c r="P18" s="195">
        <v>968.21</v>
      </c>
      <c r="Q18" s="211">
        <v>18639.310000000001</v>
      </c>
      <c r="R18" s="195">
        <v>28551.03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24.95" customHeight="1">
      <c r="A19" s="16"/>
      <c r="B19" s="87" t="s">
        <v>51</v>
      </c>
      <c r="C19" s="145"/>
      <c r="D19" s="88"/>
      <c r="E19" s="146" t="s">
        <v>52</v>
      </c>
      <c r="F19" s="147"/>
      <c r="G19" s="68">
        <f>15*100/16</f>
        <v>93.75</v>
      </c>
      <c r="H19" s="69"/>
      <c r="I19" s="69">
        <f>14*100/16</f>
        <v>87.5</v>
      </c>
      <c r="J19" s="58"/>
      <c r="K19" s="196">
        <f>16*100/16</f>
        <v>100</v>
      </c>
      <c r="L19" s="196"/>
      <c r="M19" s="196">
        <f>15*100/16</f>
        <v>93.75</v>
      </c>
      <c r="N19" s="58"/>
      <c r="O19" s="4" t="s">
        <v>81</v>
      </c>
    </row>
    <row r="20" spans="1:48" ht="24.95" customHeight="1">
      <c r="A20" s="50"/>
      <c r="B20" s="50"/>
      <c r="C20" s="50"/>
      <c r="D20" s="50"/>
      <c r="E20" s="148" t="s">
        <v>53</v>
      </c>
      <c r="F20" s="149"/>
      <c r="G20" s="68">
        <f>1*100/16</f>
        <v>6.25</v>
      </c>
      <c r="H20" s="69"/>
      <c r="I20" s="69">
        <f>2*100/16</f>
        <v>12.5</v>
      </c>
      <c r="J20" s="58"/>
      <c r="K20" s="196">
        <f>0*100/16</f>
        <v>0</v>
      </c>
      <c r="L20" s="196"/>
      <c r="M20" s="196">
        <f>1*100/16</f>
        <v>6.25</v>
      </c>
      <c r="N20" s="58"/>
      <c r="O20" s="4" t="s">
        <v>82</v>
      </c>
    </row>
    <row r="21" spans="1:48" ht="24.95" customHeight="1">
      <c r="G21" s="232" t="s">
        <v>64</v>
      </c>
      <c r="H21" s="233"/>
      <c r="I21" s="233"/>
      <c r="J21" s="234"/>
      <c r="K21" s="232" t="s">
        <v>76</v>
      </c>
      <c r="L21" s="233"/>
      <c r="M21" s="233"/>
      <c r="N21" s="234"/>
    </row>
    <row r="22" spans="1:48" ht="24.95" customHeight="1"/>
  </sheetData>
  <mergeCells count="5">
    <mergeCell ref="G21:J21"/>
    <mergeCell ref="G1:J1"/>
    <mergeCell ref="K1:N1"/>
    <mergeCell ref="K21:N21"/>
    <mergeCell ref="O1:R1"/>
  </mergeCells>
  <pageMargins left="0.31496062992125984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2"/>
  <sheetViews>
    <sheetView zoomScale="120" zoomScaleNormal="120" workbookViewId="0">
      <selection activeCell="AE12" sqref="AE12"/>
    </sheetView>
  </sheetViews>
  <sheetFormatPr defaultRowHeight="12.75"/>
  <cols>
    <col min="1" max="1" width="2.625" style="5" customWidth="1"/>
    <col min="2" max="2" width="7.5" style="5" hidden="1" customWidth="1"/>
    <col min="3" max="3" width="4.125" style="5" customWidth="1"/>
    <col min="4" max="4" width="23.375" style="5" customWidth="1"/>
    <col min="5" max="5" width="4.25" style="5" hidden="1" customWidth="1"/>
    <col min="6" max="6" width="7.875" style="5" hidden="1" customWidth="1"/>
    <col min="7" max="7" width="16.375" style="5" customWidth="1"/>
    <col min="8" max="8" width="7.75" style="5" customWidth="1"/>
    <col min="9" max="9" width="10.25" style="5" hidden="1" customWidth="1"/>
    <col min="10" max="10" width="1.125" style="5" hidden="1" customWidth="1"/>
    <col min="11" max="11" width="7.5" style="5" hidden="1" customWidth="1"/>
    <col min="12" max="12" width="3.375" style="55" customWidth="1"/>
    <col min="13" max="13" width="4.875" style="55" customWidth="1"/>
    <col min="14" max="14" width="4" style="55" customWidth="1"/>
    <col min="15" max="15" width="2" style="55" customWidth="1"/>
    <col min="16" max="16" width="2.375" style="55" customWidth="1"/>
    <col min="17" max="17" width="10.25" style="55" hidden="1" customWidth="1"/>
    <col min="18" max="18" width="7.625" style="55" hidden="1" customWidth="1"/>
    <col min="19" max="19" width="8.5" style="55" customWidth="1"/>
    <col min="20" max="20" width="7.5" style="55" customWidth="1"/>
    <col min="21" max="23" width="7.625" style="55" hidden="1" customWidth="1"/>
    <col min="24" max="26" width="9" style="4"/>
    <col min="27" max="27" width="9.875" style="4" bestFit="1" customWidth="1"/>
    <col min="28" max="65" width="9" style="4"/>
    <col min="66" max="16384" width="9" style="5"/>
  </cols>
  <sheetData>
    <row r="1" spans="1:65" ht="24.75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1"/>
      <c r="J1" s="1"/>
      <c r="K1" s="1"/>
      <c r="L1" s="251" t="s">
        <v>57</v>
      </c>
      <c r="M1" s="251"/>
      <c r="N1" s="251"/>
      <c r="O1" s="251"/>
      <c r="P1" s="251"/>
      <c r="Q1" s="251"/>
      <c r="R1" s="251"/>
      <c r="S1" s="251"/>
      <c r="T1" s="251"/>
      <c r="U1" s="2"/>
      <c r="V1" s="2"/>
      <c r="W1" s="3"/>
      <c r="X1" s="276" t="s">
        <v>61</v>
      </c>
      <c r="Y1" s="277"/>
      <c r="Z1" s="277"/>
      <c r="AA1" s="278"/>
      <c r="AB1" s="59"/>
      <c r="AC1" s="59"/>
      <c r="AD1" s="59"/>
      <c r="AE1" s="59"/>
      <c r="AF1" s="59"/>
    </row>
    <row r="2" spans="1:65" ht="32.25" customHeight="1">
      <c r="A2" s="6" t="s">
        <v>1</v>
      </c>
      <c r="B2" s="6" t="s">
        <v>2</v>
      </c>
      <c r="C2" s="6" t="s">
        <v>3</v>
      </c>
      <c r="D2" s="6" t="s">
        <v>4</v>
      </c>
      <c r="E2" s="255" t="s">
        <v>5</v>
      </c>
      <c r="F2" s="256"/>
      <c r="G2" s="257" t="s">
        <v>6</v>
      </c>
      <c r="H2" s="258"/>
      <c r="I2" s="6" t="s">
        <v>7</v>
      </c>
      <c r="J2" s="255" t="s">
        <v>8</v>
      </c>
      <c r="K2" s="256"/>
      <c r="L2" s="279" t="s">
        <v>9</v>
      </c>
      <c r="M2" s="280"/>
      <c r="N2" s="281" t="s">
        <v>10</v>
      </c>
      <c r="O2" s="282"/>
      <c r="P2" s="258"/>
      <c r="Q2" s="7" t="s">
        <v>11</v>
      </c>
      <c r="R2" s="8" t="s">
        <v>12</v>
      </c>
      <c r="S2" s="9" t="s">
        <v>13</v>
      </c>
      <c r="T2" s="10" t="s">
        <v>10</v>
      </c>
      <c r="U2" s="11" t="s">
        <v>14</v>
      </c>
      <c r="V2" s="11" t="s">
        <v>15</v>
      </c>
      <c r="W2" s="12" t="s">
        <v>16</v>
      </c>
      <c r="X2" s="9" t="s">
        <v>62</v>
      </c>
      <c r="Y2" s="13" t="s">
        <v>10</v>
      </c>
      <c r="Z2" s="9" t="s">
        <v>63</v>
      </c>
      <c r="AA2" s="14" t="s">
        <v>10</v>
      </c>
    </row>
    <row r="3" spans="1:65" s="27" customFormat="1" ht="26.1" customHeight="1">
      <c r="A3" s="15">
        <v>4</v>
      </c>
      <c r="B3" s="16" t="s">
        <v>23</v>
      </c>
      <c r="C3" s="17">
        <v>10660</v>
      </c>
      <c r="D3" s="18" t="s">
        <v>24</v>
      </c>
      <c r="E3" s="212" t="s">
        <v>25</v>
      </c>
      <c r="F3" s="213"/>
      <c r="G3" s="212" t="s">
        <v>26</v>
      </c>
      <c r="H3" s="213"/>
      <c r="I3" s="19">
        <v>87633046.180000007</v>
      </c>
      <c r="J3" s="214">
        <v>124729</v>
      </c>
      <c r="K3" s="215"/>
      <c r="L3" s="216">
        <v>702.59</v>
      </c>
      <c r="M3" s="217"/>
      <c r="N3" s="218">
        <v>1379.25</v>
      </c>
      <c r="O3" s="219"/>
      <c r="P3" s="220"/>
      <c r="Q3" s="20">
        <v>197582930.25999999</v>
      </c>
      <c r="R3" s="20">
        <v>13715.43</v>
      </c>
      <c r="S3" s="21">
        <v>14405.89</v>
      </c>
      <c r="T3" s="20">
        <v>14957.53</v>
      </c>
      <c r="U3" s="22">
        <v>1</v>
      </c>
      <c r="V3" s="22">
        <v>1</v>
      </c>
      <c r="W3" s="23" t="s">
        <v>27</v>
      </c>
      <c r="X3" s="26">
        <v>736.87</v>
      </c>
      <c r="Y3" s="24">
        <v>1293.5999999999999</v>
      </c>
      <c r="Z3" s="25">
        <v>14467.114013305169</v>
      </c>
      <c r="AA3" s="24">
        <v>15555.99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29" customFormat="1" ht="24.95" customHeight="1">
      <c r="A4" s="15">
        <v>4</v>
      </c>
      <c r="B4" s="16" t="s">
        <v>23</v>
      </c>
      <c r="C4" s="17">
        <v>10688</v>
      </c>
      <c r="D4" s="18" t="s">
        <v>28</v>
      </c>
      <c r="E4" s="212" t="s">
        <v>29</v>
      </c>
      <c r="F4" s="213"/>
      <c r="G4" s="212" t="s">
        <v>30</v>
      </c>
      <c r="H4" s="213"/>
      <c r="I4" s="19">
        <v>37155320.399999999</v>
      </c>
      <c r="J4" s="214">
        <v>72007</v>
      </c>
      <c r="K4" s="215"/>
      <c r="L4" s="216">
        <v>516</v>
      </c>
      <c r="M4" s="217"/>
      <c r="N4" s="221">
        <v>899.23</v>
      </c>
      <c r="O4" s="219"/>
      <c r="P4" s="220"/>
      <c r="Q4" s="20">
        <v>58904890.420000002</v>
      </c>
      <c r="R4" s="20">
        <v>3239.78</v>
      </c>
      <c r="S4" s="61">
        <v>18181.75</v>
      </c>
      <c r="T4" s="20">
        <v>17968.97</v>
      </c>
      <c r="U4" s="22">
        <v>1</v>
      </c>
      <c r="V4" s="22">
        <v>0</v>
      </c>
      <c r="W4" s="23" t="s">
        <v>31</v>
      </c>
      <c r="X4" s="26">
        <v>745.30468813538118</v>
      </c>
      <c r="Y4" s="24">
        <v>1046.23</v>
      </c>
      <c r="Z4" s="25">
        <v>15873.891359243482</v>
      </c>
      <c r="AA4" s="24">
        <v>21199.26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s="31" customFormat="1" ht="24.95" customHeight="1">
      <c r="A5" s="15">
        <v>4</v>
      </c>
      <c r="B5" s="16" t="s">
        <v>23</v>
      </c>
      <c r="C5" s="17">
        <v>10768</v>
      </c>
      <c r="D5" s="18" t="s">
        <v>32</v>
      </c>
      <c r="E5" s="212" t="s">
        <v>33</v>
      </c>
      <c r="F5" s="213"/>
      <c r="G5" s="212" t="s">
        <v>34</v>
      </c>
      <c r="H5" s="213"/>
      <c r="I5" s="19">
        <v>14543938.949999999</v>
      </c>
      <c r="J5" s="214">
        <v>30709</v>
      </c>
      <c r="K5" s="215"/>
      <c r="L5" s="216">
        <v>473.61</v>
      </c>
      <c r="M5" s="217"/>
      <c r="N5" s="221">
        <v>772.63</v>
      </c>
      <c r="O5" s="219"/>
      <c r="P5" s="220"/>
      <c r="Q5" s="20">
        <v>5375410.8700000001</v>
      </c>
      <c r="R5" s="30">
        <v>485.47</v>
      </c>
      <c r="S5" s="21">
        <v>11072.57</v>
      </c>
      <c r="T5" s="20">
        <v>15621.99</v>
      </c>
      <c r="U5" s="22">
        <v>1</v>
      </c>
      <c r="V5" s="22">
        <v>1</v>
      </c>
      <c r="W5" s="23" t="s">
        <v>27</v>
      </c>
      <c r="X5" s="26">
        <v>455.42164030396702</v>
      </c>
      <c r="Y5" s="24">
        <v>756.73</v>
      </c>
      <c r="Z5" s="25">
        <v>11180.36</v>
      </c>
      <c r="AA5" s="24">
        <v>18064.919999999998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31" customFormat="1" ht="24.95" customHeight="1">
      <c r="A6" s="15">
        <v>4</v>
      </c>
      <c r="B6" s="16" t="s">
        <v>23</v>
      </c>
      <c r="C6" s="17">
        <v>10769</v>
      </c>
      <c r="D6" s="18" t="s">
        <v>35</v>
      </c>
      <c r="E6" s="212" t="s">
        <v>33</v>
      </c>
      <c r="F6" s="213"/>
      <c r="G6" s="212" t="s">
        <v>34</v>
      </c>
      <c r="H6" s="213"/>
      <c r="I6" s="19">
        <v>11778355.789999999</v>
      </c>
      <c r="J6" s="214">
        <v>18646</v>
      </c>
      <c r="K6" s="215"/>
      <c r="L6" s="216">
        <v>631.67999999999995</v>
      </c>
      <c r="M6" s="217"/>
      <c r="N6" s="221">
        <v>772.63</v>
      </c>
      <c r="O6" s="219"/>
      <c r="P6" s="220"/>
      <c r="Q6" s="20">
        <v>5794888.3200000003</v>
      </c>
      <c r="R6" s="30">
        <v>365.52</v>
      </c>
      <c r="S6" s="61">
        <v>15853.69</v>
      </c>
      <c r="T6" s="20">
        <v>15621.99</v>
      </c>
      <c r="U6" s="22">
        <v>1</v>
      </c>
      <c r="V6" s="22">
        <v>0</v>
      </c>
      <c r="W6" s="23" t="s">
        <v>31</v>
      </c>
      <c r="X6" s="26">
        <v>577.10444741646359</v>
      </c>
      <c r="Y6" s="24">
        <v>756.73</v>
      </c>
      <c r="Z6" s="25">
        <v>12771.37</v>
      </c>
      <c r="AA6" s="24">
        <v>18064.919999999998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s="34" customFormat="1" ht="24.95" customHeight="1">
      <c r="A7" s="15">
        <v>4</v>
      </c>
      <c r="B7" s="16" t="s">
        <v>23</v>
      </c>
      <c r="C7" s="17">
        <v>10770</v>
      </c>
      <c r="D7" s="18" t="s">
        <v>36</v>
      </c>
      <c r="E7" s="212" t="s">
        <v>33</v>
      </c>
      <c r="F7" s="213"/>
      <c r="G7" s="212" t="s">
        <v>37</v>
      </c>
      <c r="H7" s="213"/>
      <c r="I7" s="19">
        <v>11178658.130000001</v>
      </c>
      <c r="J7" s="214">
        <v>17730</v>
      </c>
      <c r="K7" s="215"/>
      <c r="L7" s="216">
        <v>630.49</v>
      </c>
      <c r="M7" s="217"/>
      <c r="N7" s="221">
        <v>801.59</v>
      </c>
      <c r="O7" s="219"/>
      <c r="P7" s="220"/>
      <c r="Q7" s="20">
        <v>5320196.4000000004</v>
      </c>
      <c r="R7" s="30">
        <v>312.33</v>
      </c>
      <c r="S7" s="21">
        <v>17033.87</v>
      </c>
      <c r="T7" s="20">
        <v>17684.93</v>
      </c>
      <c r="U7" s="22">
        <v>1</v>
      </c>
      <c r="V7" s="22">
        <v>1</v>
      </c>
      <c r="W7" s="23" t="s">
        <v>27</v>
      </c>
      <c r="X7" s="26">
        <v>729.1611591007769</v>
      </c>
      <c r="Y7" s="24">
        <v>808.04</v>
      </c>
      <c r="Z7" s="25">
        <v>18478.93</v>
      </c>
      <c r="AA7" s="24">
        <v>22906.37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s="34" customFormat="1" ht="24.95" customHeight="1">
      <c r="A8" s="15">
        <v>4</v>
      </c>
      <c r="B8" s="16" t="s">
        <v>23</v>
      </c>
      <c r="C8" s="17">
        <v>10771</v>
      </c>
      <c r="D8" s="18" t="s">
        <v>38</v>
      </c>
      <c r="E8" s="212" t="s">
        <v>33</v>
      </c>
      <c r="F8" s="213"/>
      <c r="G8" s="212" t="s">
        <v>37</v>
      </c>
      <c r="H8" s="213"/>
      <c r="I8" s="19">
        <v>10677119.060000001</v>
      </c>
      <c r="J8" s="214">
        <v>16136</v>
      </c>
      <c r="K8" s="215"/>
      <c r="L8" s="216">
        <v>661.7</v>
      </c>
      <c r="M8" s="217"/>
      <c r="N8" s="221">
        <v>801.59</v>
      </c>
      <c r="O8" s="219"/>
      <c r="P8" s="220"/>
      <c r="Q8" s="20">
        <v>3162739.9</v>
      </c>
      <c r="R8" s="30">
        <v>217.35</v>
      </c>
      <c r="S8" s="21">
        <v>14551.64</v>
      </c>
      <c r="T8" s="20">
        <v>17684.93</v>
      </c>
      <c r="U8" s="22">
        <v>1</v>
      </c>
      <c r="V8" s="22">
        <v>1</v>
      </c>
      <c r="W8" s="23" t="s">
        <v>27</v>
      </c>
      <c r="X8" s="26">
        <v>729.76</v>
      </c>
      <c r="Y8" s="24">
        <v>808.04</v>
      </c>
      <c r="Z8" s="25">
        <v>16720.650000000001</v>
      </c>
      <c r="AA8" s="24">
        <v>22906.37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s="35" customFormat="1" ht="24.95" customHeight="1">
      <c r="A9" s="15">
        <v>4</v>
      </c>
      <c r="B9" s="16" t="s">
        <v>23</v>
      </c>
      <c r="C9" s="17">
        <v>10772</v>
      </c>
      <c r="D9" s="18" t="s">
        <v>39</v>
      </c>
      <c r="E9" s="212" t="s">
        <v>33</v>
      </c>
      <c r="F9" s="213"/>
      <c r="G9" s="212" t="s">
        <v>40</v>
      </c>
      <c r="H9" s="213"/>
      <c r="I9" s="19">
        <v>21836649.890000001</v>
      </c>
      <c r="J9" s="214">
        <v>36922</v>
      </c>
      <c r="K9" s="215"/>
      <c r="L9" s="216">
        <v>591.42999999999995</v>
      </c>
      <c r="M9" s="217"/>
      <c r="N9" s="221">
        <v>668.77</v>
      </c>
      <c r="O9" s="219"/>
      <c r="P9" s="220"/>
      <c r="Q9" s="20">
        <v>8942116.7300000004</v>
      </c>
      <c r="R9" s="30">
        <v>600.65</v>
      </c>
      <c r="S9" s="21">
        <v>14887.32</v>
      </c>
      <c r="T9" s="20">
        <v>15942.47</v>
      </c>
      <c r="U9" s="22">
        <v>1</v>
      </c>
      <c r="V9" s="22">
        <v>1</v>
      </c>
      <c r="W9" s="23" t="s">
        <v>27</v>
      </c>
      <c r="X9" s="26">
        <v>639.0149466612703</v>
      </c>
      <c r="Y9" s="24">
        <v>784.49</v>
      </c>
      <c r="Z9" s="25">
        <v>16746.440539653649</v>
      </c>
      <c r="AA9" s="24">
        <v>17151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31" customFormat="1" ht="24.95" customHeight="1">
      <c r="A10" s="15">
        <v>4</v>
      </c>
      <c r="B10" s="16" t="s">
        <v>23</v>
      </c>
      <c r="C10" s="17">
        <v>10773</v>
      </c>
      <c r="D10" s="18" t="s">
        <v>41</v>
      </c>
      <c r="E10" s="212" t="s">
        <v>33</v>
      </c>
      <c r="F10" s="213"/>
      <c r="G10" s="212" t="s">
        <v>34</v>
      </c>
      <c r="H10" s="213"/>
      <c r="I10" s="19">
        <v>12181853.109999999</v>
      </c>
      <c r="J10" s="214">
        <v>23915</v>
      </c>
      <c r="K10" s="215"/>
      <c r="L10" s="216">
        <v>509.38</v>
      </c>
      <c r="M10" s="217"/>
      <c r="N10" s="221">
        <v>772.63</v>
      </c>
      <c r="O10" s="219"/>
      <c r="P10" s="220"/>
      <c r="Q10" s="20">
        <v>4411323.78</v>
      </c>
      <c r="R10" s="30">
        <v>227.62</v>
      </c>
      <c r="S10" s="61">
        <v>19379.8</v>
      </c>
      <c r="T10" s="20">
        <v>15621.99</v>
      </c>
      <c r="U10" s="22">
        <v>1</v>
      </c>
      <c r="V10" s="22">
        <v>0</v>
      </c>
      <c r="W10" s="23" t="s">
        <v>31</v>
      </c>
      <c r="X10" s="26">
        <v>517.72</v>
      </c>
      <c r="Y10" s="24">
        <v>795.85</v>
      </c>
      <c r="Z10" s="25">
        <v>15446.81</v>
      </c>
      <c r="AA10" s="24">
        <v>19161.32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s="31" customFormat="1" ht="24.95" customHeight="1">
      <c r="A11" s="15">
        <v>4</v>
      </c>
      <c r="B11" s="16" t="s">
        <v>23</v>
      </c>
      <c r="C11" s="17">
        <v>10774</v>
      </c>
      <c r="D11" s="18" t="s">
        <v>42</v>
      </c>
      <c r="E11" s="212" t="s">
        <v>33</v>
      </c>
      <c r="F11" s="213"/>
      <c r="G11" s="212" t="s">
        <v>34</v>
      </c>
      <c r="H11" s="213"/>
      <c r="I11" s="19">
        <v>11127093.699999999</v>
      </c>
      <c r="J11" s="214">
        <v>21359</v>
      </c>
      <c r="K11" s="215"/>
      <c r="L11" s="216">
        <v>520.96</v>
      </c>
      <c r="M11" s="217"/>
      <c r="N11" s="221">
        <v>772.63</v>
      </c>
      <c r="O11" s="219"/>
      <c r="P11" s="220"/>
      <c r="Q11" s="20">
        <v>4290575.58</v>
      </c>
      <c r="R11" s="30">
        <v>404.62</v>
      </c>
      <c r="S11" s="21">
        <v>10603.91</v>
      </c>
      <c r="T11" s="20">
        <v>15621.99</v>
      </c>
      <c r="U11" s="22">
        <v>1</v>
      </c>
      <c r="V11" s="22">
        <v>1</v>
      </c>
      <c r="W11" s="23" t="s">
        <v>27</v>
      </c>
      <c r="X11" s="60">
        <v>781.70707287738094</v>
      </c>
      <c r="Y11" s="24">
        <v>756.73</v>
      </c>
      <c r="Z11" s="25">
        <v>12265.174218536651</v>
      </c>
      <c r="AA11" s="24">
        <v>18064.919999999998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31" customFormat="1" ht="24.95" customHeight="1">
      <c r="A12" s="15">
        <v>4</v>
      </c>
      <c r="B12" s="16" t="s">
        <v>23</v>
      </c>
      <c r="C12" s="17">
        <v>10775</v>
      </c>
      <c r="D12" s="18" t="s">
        <v>43</v>
      </c>
      <c r="E12" s="212" t="s">
        <v>33</v>
      </c>
      <c r="F12" s="213"/>
      <c r="G12" s="212" t="s">
        <v>34</v>
      </c>
      <c r="H12" s="213"/>
      <c r="I12" s="19">
        <v>11984425.619999999</v>
      </c>
      <c r="J12" s="214">
        <v>25151</v>
      </c>
      <c r="K12" s="215"/>
      <c r="L12" s="216">
        <v>476.5</v>
      </c>
      <c r="M12" s="217"/>
      <c r="N12" s="221">
        <v>772.63</v>
      </c>
      <c r="O12" s="219"/>
      <c r="P12" s="220"/>
      <c r="Q12" s="20">
        <v>5206917.0599999996</v>
      </c>
      <c r="R12" s="30">
        <v>452.04</v>
      </c>
      <c r="S12" s="21">
        <v>11518.8</v>
      </c>
      <c r="T12" s="20">
        <v>15621.99</v>
      </c>
      <c r="U12" s="22">
        <v>1</v>
      </c>
      <c r="V12" s="22">
        <v>1</v>
      </c>
      <c r="W12" s="23" t="s">
        <v>27</v>
      </c>
      <c r="X12" s="26">
        <v>529.07123698482314</v>
      </c>
      <c r="Y12" s="24">
        <v>795.85</v>
      </c>
      <c r="Z12" s="25">
        <v>14237.254357789972</v>
      </c>
      <c r="AA12" s="24">
        <v>19161.32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31" customFormat="1" ht="24.95" customHeight="1">
      <c r="A13" s="15">
        <v>4</v>
      </c>
      <c r="B13" s="16" t="s">
        <v>23</v>
      </c>
      <c r="C13" s="17">
        <v>10776</v>
      </c>
      <c r="D13" s="18" t="s">
        <v>44</v>
      </c>
      <c r="E13" s="212" t="s">
        <v>33</v>
      </c>
      <c r="F13" s="213"/>
      <c r="G13" s="212" t="s">
        <v>34</v>
      </c>
      <c r="H13" s="213"/>
      <c r="I13" s="19">
        <v>10979271.939999999</v>
      </c>
      <c r="J13" s="214">
        <v>21825</v>
      </c>
      <c r="K13" s="215"/>
      <c r="L13" s="216">
        <v>503.06</v>
      </c>
      <c r="M13" s="217"/>
      <c r="N13" s="221">
        <v>772.63</v>
      </c>
      <c r="O13" s="219"/>
      <c r="P13" s="220"/>
      <c r="Q13" s="20">
        <v>4646826.1500000004</v>
      </c>
      <c r="R13" s="30">
        <v>333.95</v>
      </c>
      <c r="S13" s="21">
        <v>13914.68</v>
      </c>
      <c r="T13" s="20">
        <v>15621.99</v>
      </c>
      <c r="U13" s="22">
        <v>1</v>
      </c>
      <c r="V13" s="22">
        <v>1</v>
      </c>
      <c r="W13" s="23" t="s">
        <v>27</v>
      </c>
      <c r="X13" s="26">
        <v>623.27</v>
      </c>
      <c r="Y13" s="24">
        <v>795.85</v>
      </c>
      <c r="Z13" s="25">
        <v>15938.574817658056</v>
      </c>
      <c r="AA13" s="24">
        <v>19161.32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35" customFormat="1" ht="24.95" customHeight="1">
      <c r="A14" s="15">
        <v>4</v>
      </c>
      <c r="B14" s="16" t="s">
        <v>23</v>
      </c>
      <c r="C14" s="17">
        <v>10777</v>
      </c>
      <c r="D14" s="18" t="s">
        <v>45</v>
      </c>
      <c r="E14" s="212" t="s">
        <v>33</v>
      </c>
      <c r="F14" s="213"/>
      <c r="G14" s="212" t="s">
        <v>40</v>
      </c>
      <c r="H14" s="213"/>
      <c r="I14" s="19">
        <v>16707915.689999999</v>
      </c>
      <c r="J14" s="214">
        <v>27347</v>
      </c>
      <c r="K14" s="215"/>
      <c r="L14" s="216">
        <v>610.96</v>
      </c>
      <c r="M14" s="217"/>
      <c r="N14" s="221">
        <v>668.77</v>
      </c>
      <c r="O14" s="219"/>
      <c r="P14" s="220"/>
      <c r="Q14" s="20">
        <v>7877764.9000000004</v>
      </c>
      <c r="R14" s="30">
        <v>502.92</v>
      </c>
      <c r="S14" s="21">
        <v>15664.09</v>
      </c>
      <c r="T14" s="20">
        <v>15942.47</v>
      </c>
      <c r="U14" s="22">
        <v>1</v>
      </c>
      <c r="V14" s="22">
        <v>1</v>
      </c>
      <c r="W14" s="23" t="s">
        <v>27</v>
      </c>
      <c r="X14" s="26">
        <v>656.89033632995631</v>
      </c>
      <c r="Y14" s="24">
        <v>968.97</v>
      </c>
      <c r="Z14" s="66">
        <v>20315.932618294621</v>
      </c>
      <c r="AA14" s="24">
        <v>17576.310000000001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36" customFormat="1" ht="24.95" customHeight="1">
      <c r="A15" s="15">
        <v>4</v>
      </c>
      <c r="B15" s="16" t="s">
        <v>23</v>
      </c>
      <c r="C15" s="17">
        <v>10778</v>
      </c>
      <c r="D15" s="18" t="s">
        <v>46</v>
      </c>
      <c r="E15" s="212" t="s">
        <v>33</v>
      </c>
      <c r="F15" s="213"/>
      <c r="G15" s="212" t="s">
        <v>47</v>
      </c>
      <c r="H15" s="213"/>
      <c r="I15" s="19">
        <v>5236284.01</v>
      </c>
      <c r="J15" s="214">
        <v>9742</v>
      </c>
      <c r="K15" s="215"/>
      <c r="L15" s="216">
        <v>537.5</v>
      </c>
      <c r="M15" s="217"/>
      <c r="N15" s="221">
        <v>934.69</v>
      </c>
      <c r="O15" s="219"/>
      <c r="P15" s="220"/>
      <c r="Q15" s="20">
        <v>1552798.11</v>
      </c>
      <c r="R15" s="30">
        <v>89.27</v>
      </c>
      <c r="S15" s="61">
        <v>17393.47</v>
      </c>
      <c r="T15" s="20">
        <v>17383.55</v>
      </c>
      <c r="U15" s="22">
        <v>1</v>
      </c>
      <c r="V15" s="22">
        <v>0</v>
      </c>
      <c r="W15" s="23" t="s">
        <v>31</v>
      </c>
      <c r="X15" s="26">
        <v>814.1</v>
      </c>
      <c r="Y15" s="24">
        <v>897.82</v>
      </c>
      <c r="Z15" s="66">
        <v>30610.800152117688</v>
      </c>
      <c r="AA15" s="24">
        <v>25278.57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31" customFormat="1" ht="24.95" customHeight="1">
      <c r="A16" s="15">
        <v>4</v>
      </c>
      <c r="B16" s="16" t="s">
        <v>23</v>
      </c>
      <c r="C16" s="17">
        <v>10779</v>
      </c>
      <c r="D16" s="18" t="s">
        <v>48</v>
      </c>
      <c r="E16" s="212" t="s">
        <v>33</v>
      </c>
      <c r="F16" s="213"/>
      <c r="G16" s="212" t="s">
        <v>34</v>
      </c>
      <c r="H16" s="213"/>
      <c r="I16" s="19">
        <v>16718674.310000001</v>
      </c>
      <c r="J16" s="214">
        <v>40493</v>
      </c>
      <c r="K16" s="215"/>
      <c r="L16" s="216">
        <v>412.88</v>
      </c>
      <c r="M16" s="217"/>
      <c r="N16" s="221">
        <v>772.63</v>
      </c>
      <c r="O16" s="219"/>
      <c r="P16" s="220"/>
      <c r="Q16" s="20">
        <v>4960424.99</v>
      </c>
      <c r="R16" s="30">
        <v>311.20999999999998</v>
      </c>
      <c r="S16" s="61">
        <v>15938.96</v>
      </c>
      <c r="T16" s="20">
        <v>15621.99</v>
      </c>
      <c r="U16" s="22">
        <v>1</v>
      </c>
      <c r="V16" s="22">
        <v>0</v>
      </c>
      <c r="W16" s="23" t="s">
        <v>31</v>
      </c>
      <c r="X16" s="26">
        <v>461.2</v>
      </c>
      <c r="Y16" s="24">
        <v>756.73</v>
      </c>
      <c r="Z16" s="25">
        <v>16085.530420810606</v>
      </c>
      <c r="AA16" s="24">
        <v>18064.919999999998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36" customFormat="1" ht="24.95" customHeight="1">
      <c r="A17" s="15">
        <v>4</v>
      </c>
      <c r="B17" s="16" t="s">
        <v>23</v>
      </c>
      <c r="C17" s="17">
        <v>10780</v>
      </c>
      <c r="D17" s="18" t="s">
        <v>49</v>
      </c>
      <c r="E17" s="212" t="s">
        <v>33</v>
      </c>
      <c r="F17" s="213"/>
      <c r="G17" s="212" t="s">
        <v>47</v>
      </c>
      <c r="H17" s="213"/>
      <c r="I17" s="19">
        <v>9245165.75</v>
      </c>
      <c r="J17" s="214">
        <v>12592</v>
      </c>
      <c r="K17" s="215"/>
      <c r="L17" s="216">
        <v>734.21</v>
      </c>
      <c r="M17" s="217"/>
      <c r="N17" s="221">
        <v>934.69</v>
      </c>
      <c r="O17" s="219"/>
      <c r="P17" s="220"/>
      <c r="Q17" s="20">
        <v>2395600.9900000002</v>
      </c>
      <c r="R17" s="30">
        <v>181.37</v>
      </c>
      <c r="S17" s="21">
        <v>13208.04</v>
      </c>
      <c r="T17" s="20">
        <v>17383.55</v>
      </c>
      <c r="U17" s="22">
        <v>1</v>
      </c>
      <c r="V17" s="22">
        <v>1</v>
      </c>
      <c r="W17" s="23" t="s">
        <v>27</v>
      </c>
      <c r="X17" s="26">
        <v>597.25</v>
      </c>
      <c r="Y17" s="24">
        <v>897.82</v>
      </c>
      <c r="Z17" s="25">
        <v>17148.010934742466</v>
      </c>
      <c r="AA17" s="24">
        <v>25278.57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36" customFormat="1" ht="24.95" customHeight="1">
      <c r="A18" s="15">
        <v>4</v>
      </c>
      <c r="B18" s="16" t="s">
        <v>23</v>
      </c>
      <c r="C18" s="17">
        <v>10781</v>
      </c>
      <c r="D18" s="18" t="s">
        <v>50</v>
      </c>
      <c r="E18" s="212" t="s">
        <v>33</v>
      </c>
      <c r="F18" s="213"/>
      <c r="G18" s="212" t="s">
        <v>47</v>
      </c>
      <c r="H18" s="213"/>
      <c r="I18" s="19">
        <v>8427227.1699999999</v>
      </c>
      <c r="J18" s="214">
        <v>11317</v>
      </c>
      <c r="K18" s="215"/>
      <c r="L18" s="223">
        <v>744.65</v>
      </c>
      <c r="M18" s="224"/>
      <c r="N18" s="225">
        <v>934.69</v>
      </c>
      <c r="O18" s="226"/>
      <c r="P18" s="227"/>
      <c r="Q18" s="37">
        <v>2095118.36</v>
      </c>
      <c r="R18" s="38">
        <v>127.73</v>
      </c>
      <c r="S18" s="39">
        <v>16402.330000000002</v>
      </c>
      <c r="T18" s="37">
        <v>17383.55</v>
      </c>
      <c r="U18" s="22">
        <v>1</v>
      </c>
      <c r="V18" s="22">
        <v>1</v>
      </c>
      <c r="W18" s="23" t="s">
        <v>27</v>
      </c>
      <c r="X18" s="26">
        <v>793.53383108493267</v>
      </c>
      <c r="Y18" s="24">
        <v>937.95</v>
      </c>
      <c r="Z18" s="25">
        <v>17254.43</v>
      </c>
      <c r="AA18" s="24">
        <v>26455.7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24.95" customHeight="1">
      <c r="A19" s="16"/>
      <c r="B19" s="264" t="s">
        <v>51</v>
      </c>
      <c r="C19" s="265"/>
      <c r="D19" s="266"/>
      <c r="E19" s="264"/>
      <c r="F19" s="266"/>
      <c r="G19" s="267" t="s">
        <v>52</v>
      </c>
      <c r="H19" s="268"/>
      <c r="I19" s="40"/>
      <c r="J19" s="269"/>
      <c r="K19" s="270"/>
      <c r="L19" s="271">
        <v>100</v>
      </c>
      <c r="M19" s="271"/>
      <c r="N19" s="222"/>
      <c r="O19" s="222"/>
      <c r="P19" s="222"/>
      <c r="Q19" s="41"/>
      <c r="R19" s="41"/>
      <c r="S19" s="41">
        <f>11*100/16</f>
        <v>68.75</v>
      </c>
      <c r="T19" s="41"/>
      <c r="U19" s="42"/>
      <c r="V19" s="43"/>
      <c r="W19" s="44">
        <v>5</v>
      </c>
      <c r="X19" s="68">
        <f>15*100/16</f>
        <v>93.75</v>
      </c>
      <c r="Y19" s="69"/>
      <c r="Z19" s="69">
        <f>14*100/16</f>
        <v>87.5</v>
      </c>
      <c r="AA19" s="58"/>
    </row>
    <row r="20" spans="1:65" ht="24.95" customHeight="1">
      <c r="A20" s="50"/>
      <c r="B20" s="50"/>
      <c r="C20" s="50"/>
      <c r="D20" s="50"/>
      <c r="E20" s="50"/>
      <c r="F20" s="50"/>
      <c r="G20" s="235" t="s">
        <v>53</v>
      </c>
      <c r="H20" s="236"/>
      <c r="I20" s="51"/>
      <c r="J20" s="51"/>
      <c r="K20" s="51"/>
      <c r="L20" s="237">
        <v>0</v>
      </c>
      <c r="M20" s="238"/>
      <c r="N20" s="239"/>
      <c r="O20" s="240"/>
      <c r="P20" s="241"/>
      <c r="Q20" s="41"/>
      <c r="R20" s="41"/>
      <c r="S20" s="41">
        <f>5*100/16</f>
        <v>31.25</v>
      </c>
      <c r="T20" s="41"/>
      <c r="U20" s="52"/>
      <c r="V20" s="52"/>
      <c r="W20" s="52"/>
      <c r="X20" s="68">
        <f>1*100/16</f>
        <v>6.25</v>
      </c>
      <c r="Y20" s="69"/>
      <c r="Z20" s="69">
        <f>2*100/16</f>
        <v>12.5</v>
      </c>
      <c r="AA20" s="58"/>
    </row>
    <row r="21" spans="1:65" ht="24.95" customHeight="1">
      <c r="L21" s="242" t="s">
        <v>54</v>
      </c>
      <c r="M21" s="243"/>
      <c r="N21" s="243"/>
      <c r="O21" s="243"/>
      <c r="P21" s="243"/>
      <c r="Q21" s="243"/>
      <c r="R21" s="243"/>
      <c r="S21" s="243"/>
      <c r="T21" s="244"/>
      <c r="U21" s="54"/>
      <c r="V21" s="54"/>
      <c r="W21" s="54"/>
      <c r="X21" s="232" t="s">
        <v>64</v>
      </c>
      <c r="Y21" s="233"/>
      <c r="Z21" s="233"/>
      <c r="AA21" s="234"/>
    </row>
    <row r="22" spans="1:65" ht="24.95" customHeight="1"/>
  </sheetData>
  <mergeCells count="99">
    <mergeCell ref="X21:AA21"/>
    <mergeCell ref="N19:P19"/>
    <mergeCell ref="G20:H20"/>
    <mergeCell ref="L20:M20"/>
    <mergeCell ref="N20:P20"/>
    <mergeCell ref="L21:T21"/>
    <mergeCell ref="E18:F18"/>
    <mergeCell ref="G18:H18"/>
    <mergeCell ref="J18:K18"/>
    <mergeCell ref="L18:M18"/>
    <mergeCell ref="N18:P18"/>
    <mergeCell ref="B19:D19"/>
    <mergeCell ref="E19:F19"/>
    <mergeCell ref="G19:H19"/>
    <mergeCell ref="J19:K19"/>
    <mergeCell ref="L19:M19"/>
    <mergeCell ref="E16:F16"/>
    <mergeCell ref="G16:H16"/>
    <mergeCell ref="J16:K16"/>
    <mergeCell ref="L16:M16"/>
    <mergeCell ref="N16:P16"/>
    <mergeCell ref="E17:F17"/>
    <mergeCell ref="G17:H17"/>
    <mergeCell ref="J17:K17"/>
    <mergeCell ref="L17:M17"/>
    <mergeCell ref="N17:P17"/>
    <mergeCell ref="E14:F14"/>
    <mergeCell ref="G14:H14"/>
    <mergeCell ref="J14:K14"/>
    <mergeCell ref="L14:M14"/>
    <mergeCell ref="N14:P14"/>
    <mergeCell ref="E15:F15"/>
    <mergeCell ref="G15:H15"/>
    <mergeCell ref="J15:K15"/>
    <mergeCell ref="L15:M15"/>
    <mergeCell ref="N15:P15"/>
    <mergeCell ref="E12:F12"/>
    <mergeCell ref="G12:H12"/>
    <mergeCell ref="J12:K12"/>
    <mergeCell ref="L12:M12"/>
    <mergeCell ref="N12:P12"/>
    <mergeCell ref="E13:F13"/>
    <mergeCell ref="G13:H13"/>
    <mergeCell ref="J13:K13"/>
    <mergeCell ref="L13:M13"/>
    <mergeCell ref="N13:P13"/>
    <mergeCell ref="E10:F10"/>
    <mergeCell ref="G10:H10"/>
    <mergeCell ref="J10:K10"/>
    <mergeCell ref="L10:M10"/>
    <mergeCell ref="N10:P10"/>
    <mergeCell ref="E11:F11"/>
    <mergeCell ref="G11:H11"/>
    <mergeCell ref="J11:K11"/>
    <mergeCell ref="L11:M11"/>
    <mergeCell ref="N11:P11"/>
    <mergeCell ref="E8:F8"/>
    <mergeCell ref="G8:H8"/>
    <mergeCell ref="J8:K8"/>
    <mergeCell ref="L8:M8"/>
    <mergeCell ref="N8:P8"/>
    <mergeCell ref="E9:F9"/>
    <mergeCell ref="G9:H9"/>
    <mergeCell ref="J9:K9"/>
    <mergeCell ref="L9:M9"/>
    <mergeCell ref="N9:P9"/>
    <mergeCell ref="E6:F6"/>
    <mergeCell ref="G6:H6"/>
    <mergeCell ref="J6:K6"/>
    <mergeCell ref="L6:M6"/>
    <mergeCell ref="N6:P6"/>
    <mergeCell ref="E7:F7"/>
    <mergeCell ref="G7:H7"/>
    <mergeCell ref="J7:K7"/>
    <mergeCell ref="L7:M7"/>
    <mergeCell ref="N7:P7"/>
    <mergeCell ref="E4:F4"/>
    <mergeCell ref="G4:H4"/>
    <mergeCell ref="J4:K4"/>
    <mergeCell ref="L4:M4"/>
    <mergeCell ref="N4:P4"/>
    <mergeCell ref="E5:F5"/>
    <mergeCell ref="G5:H5"/>
    <mergeCell ref="J5:K5"/>
    <mergeCell ref="L5:M5"/>
    <mergeCell ref="N5:P5"/>
    <mergeCell ref="A1:H1"/>
    <mergeCell ref="L1:T1"/>
    <mergeCell ref="X1:AA1"/>
    <mergeCell ref="E3:F3"/>
    <mergeCell ref="G3:H3"/>
    <mergeCell ref="J3:K3"/>
    <mergeCell ref="L3:M3"/>
    <mergeCell ref="N3:P3"/>
    <mergeCell ref="E2:F2"/>
    <mergeCell ref="G2:H2"/>
    <mergeCell ref="J2:K2"/>
    <mergeCell ref="L2:M2"/>
    <mergeCell ref="N2:P2"/>
  </mergeCells>
  <pageMargins left="0.31496062992125984" right="0.11811023622047245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2"/>
  <sheetViews>
    <sheetView zoomScale="120" zoomScaleNormal="120" workbookViewId="0">
      <selection activeCell="X8" sqref="X8"/>
    </sheetView>
  </sheetViews>
  <sheetFormatPr defaultRowHeight="12.75"/>
  <cols>
    <col min="1" max="1" width="2.625" style="5" customWidth="1"/>
    <col min="2" max="2" width="7.5" style="5" hidden="1" customWidth="1"/>
    <col min="3" max="3" width="4.125" style="5" customWidth="1"/>
    <col min="4" max="4" width="23.375" style="5" customWidth="1"/>
    <col min="5" max="5" width="4.25" style="5" hidden="1" customWidth="1"/>
    <col min="6" max="6" width="7.875" style="5" hidden="1" customWidth="1"/>
    <col min="7" max="7" width="16.375" style="5" customWidth="1"/>
    <col min="8" max="8" width="7.75" style="5" customWidth="1"/>
    <col min="9" max="9" width="10.25" style="5" hidden="1" customWidth="1"/>
    <col min="10" max="10" width="1.125" style="5" hidden="1" customWidth="1"/>
    <col min="11" max="11" width="7.5" style="5" hidden="1" customWidth="1"/>
    <col min="12" max="12" width="8.625" style="57" customWidth="1"/>
    <col min="13" max="13" width="7.625" style="57" customWidth="1"/>
    <col min="14" max="14" width="8.625" style="57" customWidth="1"/>
    <col min="15" max="15" width="7.625" style="57" customWidth="1"/>
    <col min="16" max="18" width="9" style="4"/>
    <col min="19" max="19" width="9.875" style="4" bestFit="1" customWidth="1"/>
    <col min="20" max="57" width="9" style="4"/>
    <col min="58" max="16384" width="9" style="5"/>
  </cols>
  <sheetData>
    <row r="1" spans="1:57" ht="24.75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1"/>
      <c r="J1" s="1"/>
      <c r="K1" s="1"/>
      <c r="L1" s="254" t="s">
        <v>60</v>
      </c>
      <c r="M1" s="254"/>
      <c r="N1" s="254"/>
      <c r="O1" s="254"/>
      <c r="P1" s="229" t="s">
        <v>61</v>
      </c>
      <c r="Q1" s="230"/>
      <c r="R1" s="230"/>
      <c r="S1" s="231"/>
      <c r="T1" s="59"/>
      <c r="U1" s="59"/>
      <c r="V1" s="59"/>
      <c r="W1" s="59"/>
      <c r="X1" s="59"/>
    </row>
    <row r="2" spans="1:57" ht="32.25" customHeight="1">
      <c r="A2" s="6" t="s">
        <v>1</v>
      </c>
      <c r="B2" s="6" t="s">
        <v>2</v>
      </c>
      <c r="C2" s="6" t="s">
        <v>3</v>
      </c>
      <c r="D2" s="6" t="s">
        <v>4</v>
      </c>
      <c r="E2" s="255" t="s">
        <v>5</v>
      </c>
      <c r="F2" s="256"/>
      <c r="G2" s="257" t="s">
        <v>6</v>
      </c>
      <c r="H2" s="258"/>
      <c r="I2" s="6" t="s">
        <v>7</v>
      </c>
      <c r="J2" s="255" t="s">
        <v>8</v>
      </c>
      <c r="K2" s="256"/>
      <c r="L2" s="9" t="s">
        <v>21</v>
      </c>
      <c r="M2" s="13" t="s">
        <v>10</v>
      </c>
      <c r="N2" s="9" t="s">
        <v>22</v>
      </c>
      <c r="O2" s="14" t="s">
        <v>10</v>
      </c>
      <c r="P2" s="9" t="s">
        <v>62</v>
      </c>
      <c r="Q2" s="13" t="s">
        <v>10</v>
      </c>
      <c r="R2" s="9" t="s">
        <v>63</v>
      </c>
      <c r="S2" s="14" t="s">
        <v>10</v>
      </c>
    </row>
    <row r="3" spans="1:57" s="27" customFormat="1" ht="26.1" customHeight="1">
      <c r="A3" s="15">
        <v>4</v>
      </c>
      <c r="B3" s="16" t="s">
        <v>23</v>
      </c>
      <c r="C3" s="17">
        <v>10660</v>
      </c>
      <c r="D3" s="18" t="s">
        <v>24</v>
      </c>
      <c r="E3" s="212" t="s">
        <v>25</v>
      </c>
      <c r="F3" s="213"/>
      <c r="G3" s="212" t="s">
        <v>26</v>
      </c>
      <c r="H3" s="213"/>
      <c r="I3" s="19">
        <v>87633046.180000007</v>
      </c>
      <c r="J3" s="214">
        <v>124729</v>
      </c>
      <c r="K3" s="215"/>
      <c r="L3" s="67">
        <v>732.58163607636811</v>
      </c>
      <c r="M3" s="28">
        <v>1295.01</v>
      </c>
      <c r="N3" s="60">
        <v>16824.215177075032</v>
      </c>
      <c r="O3" s="28">
        <v>16149.35</v>
      </c>
      <c r="P3" s="26">
        <v>736.87</v>
      </c>
      <c r="Q3" s="24">
        <v>1293.5999999999999</v>
      </c>
      <c r="R3" s="25">
        <v>14467.114013305169</v>
      </c>
      <c r="S3" s="24">
        <v>15555.99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29" customFormat="1" ht="24.95" customHeight="1">
      <c r="A4" s="15">
        <v>4</v>
      </c>
      <c r="B4" s="16" t="s">
        <v>23</v>
      </c>
      <c r="C4" s="17">
        <v>10688</v>
      </c>
      <c r="D4" s="18" t="s">
        <v>28</v>
      </c>
      <c r="E4" s="212" t="s">
        <v>29</v>
      </c>
      <c r="F4" s="213"/>
      <c r="G4" s="212" t="s">
        <v>30</v>
      </c>
      <c r="H4" s="213"/>
      <c r="I4" s="19">
        <v>37155320.399999999</v>
      </c>
      <c r="J4" s="214">
        <v>72007</v>
      </c>
      <c r="K4" s="215"/>
      <c r="L4" s="67">
        <v>702.670043923462</v>
      </c>
      <c r="M4" s="28">
        <v>920.68</v>
      </c>
      <c r="N4" s="26">
        <v>16965.101680754575</v>
      </c>
      <c r="O4" s="28">
        <v>28586.41</v>
      </c>
      <c r="P4" s="26">
        <v>745.30468813538118</v>
      </c>
      <c r="Q4" s="24">
        <v>1046.23</v>
      </c>
      <c r="R4" s="25">
        <v>15873.891359243482</v>
      </c>
      <c r="S4" s="24">
        <v>21199.26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31" customFormat="1" ht="24.95" customHeight="1">
      <c r="A5" s="15">
        <v>4</v>
      </c>
      <c r="B5" s="16" t="s">
        <v>23</v>
      </c>
      <c r="C5" s="17">
        <v>10768</v>
      </c>
      <c r="D5" s="18" t="s">
        <v>32</v>
      </c>
      <c r="E5" s="212" t="s">
        <v>33</v>
      </c>
      <c r="F5" s="213"/>
      <c r="G5" s="212" t="s">
        <v>34</v>
      </c>
      <c r="H5" s="213"/>
      <c r="I5" s="19">
        <v>14543938.949999999</v>
      </c>
      <c r="J5" s="214">
        <v>30709</v>
      </c>
      <c r="K5" s="215"/>
      <c r="L5" s="67">
        <v>489.23401060451562</v>
      </c>
      <c r="M5" s="28">
        <v>786.05</v>
      </c>
      <c r="N5" s="26">
        <v>12344.922285953853</v>
      </c>
      <c r="O5" s="28">
        <v>18674.52</v>
      </c>
      <c r="P5" s="26">
        <v>455.42164030396702</v>
      </c>
      <c r="Q5" s="24">
        <v>756.73</v>
      </c>
      <c r="R5" s="25">
        <v>11180.36</v>
      </c>
      <c r="S5" s="24">
        <v>18064.919999999998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31" customFormat="1" ht="24.95" customHeight="1">
      <c r="A6" s="15">
        <v>4</v>
      </c>
      <c r="B6" s="16" t="s">
        <v>23</v>
      </c>
      <c r="C6" s="17">
        <v>10769</v>
      </c>
      <c r="D6" s="18" t="s">
        <v>35</v>
      </c>
      <c r="E6" s="212" t="s">
        <v>33</v>
      </c>
      <c r="F6" s="213"/>
      <c r="G6" s="212" t="s">
        <v>34</v>
      </c>
      <c r="H6" s="213"/>
      <c r="I6" s="19">
        <v>11778355.789999999</v>
      </c>
      <c r="J6" s="214">
        <v>18646</v>
      </c>
      <c r="K6" s="215"/>
      <c r="L6" s="67">
        <v>630.87119623234173</v>
      </c>
      <c r="M6" s="28">
        <v>786.05</v>
      </c>
      <c r="N6" s="26">
        <v>12749.520579443062</v>
      </c>
      <c r="O6" s="28">
        <v>18674.52</v>
      </c>
      <c r="P6" s="26">
        <v>577.10444741646359</v>
      </c>
      <c r="Q6" s="24">
        <v>756.73</v>
      </c>
      <c r="R6" s="25">
        <v>12771.37</v>
      </c>
      <c r="S6" s="24">
        <v>18064.919999999998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s="34" customFormat="1" ht="24.95" customHeight="1">
      <c r="A7" s="15">
        <v>4</v>
      </c>
      <c r="B7" s="16" t="s">
        <v>23</v>
      </c>
      <c r="C7" s="17">
        <v>10770</v>
      </c>
      <c r="D7" s="18" t="s">
        <v>36</v>
      </c>
      <c r="E7" s="212" t="s">
        <v>33</v>
      </c>
      <c r="F7" s="213"/>
      <c r="G7" s="212" t="s">
        <v>37</v>
      </c>
      <c r="H7" s="213"/>
      <c r="I7" s="19">
        <v>11178658.130000001</v>
      </c>
      <c r="J7" s="214">
        <v>17730</v>
      </c>
      <c r="K7" s="215"/>
      <c r="L7" s="67">
        <v>650.45887017788891</v>
      </c>
      <c r="M7" s="28">
        <v>895.54</v>
      </c>
      <c r="N7" s="26">
        <v>17917.908097918276</v>
      </c>
      <c r="O7" s="28">
        <v>25462.3</v>
      </c>
      <c r="P7" s="26">
        <v>729.1611591007769</v>
      </c>
      <c r="Q7" s="24">
        <v>808.04</v>
      </c>
      <c r="R7" s="25">
        <v>18478.93</v>
      </c>
      <c r="S7" s="24">
        <v>22906.37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34" customFormat="1" ht="24.95" customHeight="1">
      <c r="A8" s="15">
        <v>4</v>
      </c>
      <c r="B8" s="16" t="s">
        <v>23</v>
      </c>
      <c r="C8" s="17">
        <v>10771</v>
      </c>
      <c r="D8" s="18" t="s">
        <v>38</v>
      </c>
      <c r="E8" s="212" t="s">
        <v>33</v>
      </c>
      <c r="F8" s="213"/>
      <c r="G8" s="212" t="s">
        <v>37</v>
      </c>
      <c r="H8" s="213"/>
      <c r="I8" s="19">
        <v>10677119.060000001</v>
      </c>
      <c r="J8" s="214">
        <v>16136</v>
      </c>
      <c r="K8" s="215"/>
      <c r="L8" s="67">
        <v>754.69212374219796</v>
      </c>
      <c r="M8" s="28">
        <v>895.54</v>
      </c>
      <c r="N8" s="26">
        <v>17137.031109459203</v>
      </c>
      <c r="O8" s="28">
        <v>25462.3</v>
      </c>
      <c r="P8" s="26">
        <v>729.76</v>
      </c>
      <c r="Q8" s="24">
        <v>808.04</v>
      </c>
      <c r="R8" s="25">
        <v>16720.650000000001</v>
      </c>
      <c r="S8" s="24">
        <v>22906.37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35" customFormat="1" ht="24.95" customHeight="1">
      <c r="A9" s="15">
        <v>4</v>
      </c>
      <c r="B9" s="16" t="s">
        <v>23</v>
      </c>
      <c r="C9" s="17">
        <v>10772</v>
      </c>
      <c r="D9" s="18" t="s">
        <v>39</v>
      </c>
      <c r="E9" s="212" t="s">
        <v>33</v>
      </c>
      <c r="F9" s="213"/>
      <c r="G9" s="212" t="s">
        <v>40</v>
      </c>
      <c r="H9" s="213"/>
      <c r="I9" s="19">
        <v>21836649.890000001</v>
      </c>
      <c r="J9" s="214">
        <v>36922</v>
      </c>
      <c r="K9" s="215"/>
      <c r="L9" s="67">
        <v>632.16189849769671</v>
      </c>
      <c r="M9" s="28">
        <v>716.31</v>
      </c>
      <c r="N9" s="26">
        <v>16083.49043676148</v>
      </c>
      <c r="O9" s="28">
        <v>17010.41</v>
      </c>
      <c r="P9" s="26">
        <v>639.0149466612703</v>
      </c>
      <c r="Q9" s="24">
        <v>784.49</v>
      </c>
      <c r="R9" s="25">
        <v>16746.440539653649</v>
      </c>
      <c r="S9" s="24">
        <v>17151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s="31" customFormat="1" ht="24.95" customHeight="1">
      <c r="A10" s="15">
        <v>4</v>
      </c>
      <c r="B10" s="16" t="s">
        <v>23</v>
      </c>
      <c r="C10" s="17">
        <v>10773</v>
      </c>
      <c r="D10" s="18" t="s">
        <v>41</v>
      </c>
      <c r="E10" s="212" t="s">
        <v>33</v>
      </c>
      <c r="F10" s="213"/>
      <c r="G10" s="212" t="s">
        <v>34</v>
      </c>
      <c r="H10" s="213"/>
      <c r="I10" s="19">
        <v>12181853.109999999</v>
      </c>
      <c r="J10" s="214">
        <v>23915</v>
      </c>
      <c r="K10" s="215"/>
      <c r="L10" s="67">
        <v>566.13251184569788</v>
      </c>
      <c r="M10" s="28">
        <v>786.05</v>
      </c>
      <c r="N10" s="26">
        <v>13268.854036122637</v>
      </c>
      <c r="O10" s="28">
        <v>18674.52</v>
      </c>
      <c r="P10" s="26">
        <v>517.72</v>
      </c>
      <c r="Q10" s="24">
        <v>795.85</v>
      </c>
      <c r="R10" s="25">
        <v>15446.81</v>
      </c>
      <c r="S10" s="24">
        <v>19161.32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s="31" customFormat="1" ht="24.95" customHeight="1">
      <c r="A11" s="15">
        <v>4</v>
      </c>
      <c r="B11" s="16" t="s">
        <v>23</v>
      </c>
      <c r="C11" s="17">
        <v>10774</v>
      </c>
      <c r="D11" s="18" t="s">
        <v>42</v>
      </c>
      <c r="E11" s="212" t="s">
        <v>33</v>
      </c>
      <c r="F11" s="213"/>
      <c r="G11" s="212" t="s">
        <v>34</v>
      </c>
      <c r="H11" s="213"/>
      <c r="I11" s="19">
        <v>11127093.699999999</v>
      </c>
      <c r="J11" s="214">
        <v>21359</v>
      </c>
      <c r="K11" s="215"/>
      <c r="L11" s="67">
        <v>605.64863687344496</v>
      </c>
      <c r="M11" s="28">
        <v>786.05</v>
      </c>
      <c r="N11" s="26">
        <v>11602.735854014571</v>
      </c>
      <c r="O11" s="28">
        <v>18674.52</v>
      </c>
      <c r="P11" s="60">
        <v>781.70707287738094</v>
      </c>
      <c r="Q11" s="24">
        <v>756.73</v>
      </c>
      <c r="R11" s="25">
        <v>12265.174218536651</v>
      </c>
      <c r="S11" s="24">
        <v>18064.919999999998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s="31" customFormat="1" ht="24.95" customHeight="1">
      <c r="A12" s="15">
        <v>4</v>
      </c>
      <c r="B12" s="16" t="s">
        <v>23</v>
      </c>
      <c r="C12" s="17">
        <v>10775</v>
      </c>
      <c r="D12" s="18" t="s">
        <v>43</v>
      </c>
      <c r="E12" s="212" t="s">
        <v>33</v>
      </c>
      <c r="F12" s="213"/>
      <c r="G12" s="212" t="s">
        <v>34</v>
      </c>
      <c r="H12" s="213"/>
      <c r="I12" s="19">
        <v>11984425.619999999</v>
      </c>
      <c r="J12" s="214">
        <v>25151</v>
      </c>
      <c r="K12" s="215"/>
      <c r="L12" s="67">
        <v>504.53276901771687</v>
      </c>
      <c r="M12" s="28">
        <v>786.05</v>
      </c>
      <c r="N12" s="26">
        <v>14195.856174677685</v>
      </c>
      <c r="O12" s="28">
        <v>18674.52</v>
      </c>
      <c r="P12" s="26">
        <v>529.07123698482314</v>
      </c>
      <c r="Q12" s="24">
        <v>795.85</v>
      </c>
      <c r="R12" s="25">
        <v>14237.254357789972</v>
      </c>
      <c r="S12" s="24">
        <v>19161.32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s="31" customFormat="1" ht="24.95" customHeight="1">
      <c r="A13" s="15">
        <v>4</v>
      </c>
      <c r="B13" s="16" t="s">
        <v>23</v>
      </c>
      <c r="C13" s="17">
        <v>10776</v>
      </c>
      <c r="D13" s="18" t="s">
        <v>44</v>
      </c>
      <c r="E13" s="212" t="s">
        <v>33</v>
      </c>
      <c r="F13" s="213"/>
      <c r="G13" s="212" t="s">
        <v>34</v>
      </c>
      <c r="H13" s="213"/>
      <c r="I13" s="19">
        <v>10979271.939999999</v>
      </c>
      <c r="J13" s="214">
        <v>21825</v>
      </c>
      <c r="K13" s="215"/>
      <c r="L13" s="67">
        <v>571.03455917552515</v>
      </c>
      <c r="M13" s="28">
        <v>786.05</v>
      </c>
      <c r="N13" s="26">
        <v>15558.386206182822</v>
      </c>
      <c r="O13" s="28">
        <v>18674.52</v>
      </c>
      <c r="P13" s="26">
        <v>623.27</v>
      </c>
      <c r="Q13" s="24">
        <v>795.85</v>
      </c>
      <c r="R13" s="25">
        <v>15938.574817658056</v>
      </c>
      <c r="S13" s="24">
        <v>19161.32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s="35" customFormat="1" ht="24.95" customHeight="1">
      <c r="A14" s="15">
        <v>4</v>
      </c>
      <c r="B14" s="16" t="s">
        <v>23</v>
      </c>
      <c r="C14" s="17">
        <v>10777</v>
      </c>
      <c r="D14" s="18" t="s">
        <v>45</v>
      </c>
      <c r="E14" s="212" t="s">
        <v>33</v>
      </c>
      <c r="F14" s="213"/>
      <c r="G14" s="212" t="s">
        <v>40</v>
      </c>
      <c r="H14" s="213"/>
      <c r="I14" s="19">
        <v>16707915.689999999</v>
      </c>
      <c r="J14" s="214">
        <v>27347</v>
      </c>
      <c r="K14" s="215"/>
      <c r="L14" s="67">
        <v>595.99336494605257</v>
      </c>
      <c r="M14" s="28">
        <v>716.31</v>
      </c>
      <c r="N14" s="26">
        <v>16329.052096375457</v>
      </c>
      <c r="O14" s="28">
        <v>17010.41</v>
      </c>
      <c r="P14" s="26">
        <v>656.89033632995631</v>
      </c>
      <c r="Q14" s="24">
        <v>968.97</v>
      </c>
      <c r="R14" s="66">
        <v>20315.932618294621</v>
      </c>
      <c r="S14" s="24">
        <v>17576.310000000001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s="36" customFormat="1" ht="24.95" customHeight="1">
      <c r="A15" s="15">
        <v>4</v>
      </c>
      <c r="B15" s="16" t="s">
        <v>23</v>
      </c>
      <c r="C15" s="17">
        <v>10778</v>
      </c>
      <c r="D15" s="18" t="s">
        <v>46</v>
      </c>
      <c r="E15" s="212" t="s">
        <v>33</v>
      </c>
      <c r="F15" s="213"/>
      <c r="G15" s="212" t="s">
        <v>47</v>
      </c>
      <c r="H15" s="213"/>
      <c r="I15" s="19">
        <v>5236284.01</v>
      </c>
      <c r="J15" s="214">
        <v>9742</v>
      </c>
      <c r="K15" s="215"/>
      <c r="L15" s="67">
        <v>734.76849460046515</v>
      </c>
      <c r="M15" s="28">
        <v>1046.73</v>
      </c>
      <c r="N15" s="26">
        <v>22632.322082749477</v>
      </c>
      <c r="O15" s="28">
        <v>29199.67</v>
      </c>
      <c r="P15" s="26">
        <v>814.1</v>
      </c>
      <c r="Q15" s="24">
        <v>897.82</v>
      </c>
      <c r="R15" s="66">
        <v>30610.800152117688</v>
      </c>
      <c r="S15" s="24">
        <v>25278.57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s="31" customFormat="1" ht="24.95" customHeight="1">
      <c r="A16" s="15">
        <v>4</v>
      </c>
      <c r="B16" s="16" t="s">
        <v>23</v>
      </c>
      <c r="C16" s="17">
        <v>10779</v>
      </c>
      <c r="D16" s="18" t="s">
        <v>48</v>
      </c>
      <c r="E16" s="212" t="s">
        <v>33</v>
      </c>
      <c r="F16" s="213"/>
      <c r="G16" s="212" t="s">
        <v>34</v>
      </c>
      <c r="H16" s="213"/>
      <c r="I16" s="19">
        <v>16718674.310000001</v>
      </c>
      <c r="J16" s="214">
        <v>40493</v>
      </c>
      <c r="K16" s="215"/>
      <c r="L16" s="67">
        <v>430.22635325823603</v>
      </c>
      <c r="M16" s="28">
        <v>786.05</v>
      </c>
      <c r="N16" s="26">
        <v>16306.711566651591</v>
      </c>
      <c r="O16" s="28">
        <v>18674.52</v>
      </c>
      <c r="P16" s="26">
        <v>461.2</v>
      </c>
      <c r="Q16" s="24">
        <v>756.73</v>
      </c>
      <c r="R16" s="25">
        <v>16085.530420810606</v>
      </c>
      <c r="S16" s="24">
        <v>18064.919999999998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s="36" customFormat="1" ht="24.95" customHeight="1">
      <c r="A17" s="15">
        <v>4</v>
      </c>
      <c r="B17" s="16" t="s">
        <v>23</v>
      </c>
      <c r="C17" s="17">
        <v>10780</v>
      </c>
      <c r="D17" s="18" t="s">
        <v>49</v>
      </c>
      <c r="E17" s="212" t="s">
        <v>33</v>
      </c>
      <c r="F17" s="213"/>
      <c r="G17" s="212" t="s">
        <v>47</v>
      </c>
      <c r="H17" s="213"/>
      <c r="I17" s="19">
        <v>9245165.75</v>
      </c>
      <c r="J17" s="214">
        <v>12592</v>
      </c>
      <c r="K17" s="215"/>
      <c r="L17" s="67">
        <v>710.22535559516871</v>
      </c>
      <c r="M17" s="28">
        <v>1046.73</v>
      </c>
      <c r="N17" s="26">
        <v>19379.884786449558</v>
      </c>
      <c r="O17" s="28">
        <v>29199.67</v>
      </c>
      <c r="P17" s="26">
        <v>597.25</v>
      </c>
      <c r="Q17" s="24">
        <v>897.82</v>
      </c>
      <c r="R17" s="25">
        <v>17148.010934742466</v>
      </c>
      <c r="S17" s="24">
        <v>25278.57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s="36" customFormat="1" ht="24.95" customHeight="1">
      <c r="A18" s="15">
        <v>4</v>
      </c>
      <c r="B18" s="16" t="s">
        <v>23</v>
      </c>
      <c r="C18" s="17">
        <v>10781</v>
      </c>
      <c r="D18" s="18" t="s">
        <v>50</v>
      </c>
      <c r="E18" s="212" t="s">
        <v>33</v>
      </c>
      <c r="F18" s="213"/>
      <c r="G18" s="212" t="s">
        <v>47</v>
      </c>
      <c r="H18" s="213"/>
      <c r="I18" s="19">
        <v>8427227.1699999999</v>
      </c>
      <c r="J18" s="214">
        <v>11317</v>
      </c>
      <c r="K18" s="215"/>
      <c r="L18" s="67">
        <v>778.81332151147933</v>
      </c>
      <c r="M18" s="28">
        <v>1046.73</v>
      </c>
      <c r="N18" s="26">
        <v>16363.16794361236</v>
      </c>
      <c r="O18" s="28">
        <v>29199.67</v>
      </c>
      <c r="P18" s="26">
        <v>793.53383108493267</v>
      </c>
      <c r="Q18" s="24">
        <v>937.95</v>
      </c>
      <c r="R18" s="25">
        <v>17254.43</v>
      </c>
      <c r="S18" s="24">
        <v>26455.7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24.95" customHeight="1">
      <c r="A19" s="16"/>
      <c r="B19" s="264" t="s">
        <v>51</v>
      </c>
      <c r="C19" s="265"/>
      <c r="D19" s="266"/>
      <c r="E19" s="264"/>
      <c r="F19" s="266"/>
      <c r="G19" s="267" t="s">
        <v>52</v>
      </c>
      <c r="H19" s="268"/>
      <c r="I19" s="40"/>
      <c r="J19" s="269"/>
      <c r="K19" s="270"/>
      <c r="L19" s="49">
        <f>16*100/16</f>
        <v>100</v>
      </c>
      <c r="M19" s="48"/>
      <c r="N19" s="48">
        <f>15*100/16</f>
        <v>93.75</v>
      </c>
      <c r="O19" s="48"/>
      <c r="P19" s="68">
        <f>15*100/16</f>
        <v>93.75</v>
      </c>
      <c r="Q19" s="69"/>
      <c r="R19" s="69">
        <f>14*100/16</f>
        <v>87.5</v>
      </c>
      <c r="S19" s="58"/>
    </row>
    <row r="20" spans="1:57" ht="24.95" customHeight="1">
      <c r="A20" s="50"/>
      <c r="B20" s="50"/>
      <c r="C20" s="50"/>
      <c r="D20" s="50"/>
      <c r="E20" s="50"/>
      <c r="F20" s="50"/>
      <c r="G20" s="235" t="s">
        <v>53</v>
      </c>
      <c r="H20" s="236"/>
      <c r="I20" s="51"/>
      <c r="J20" s="51"/>
      <c r="K20" s="51"/>
      <c r="L20" s="49">
        <v>0</v>
      </c>
      <c r="M20" s="48"/>
      <c r="N20" s="48">
        <f>1*100/16</f>
        <v>6.25</v>
      </c>
      <c r="O20" s="48"/>
      <c r="P20" s="68">
        <f>1*100/16</f>
        <v>6.25</v>
      </c>
      <c r="Q20" s="69"/>
      <c r="R20" s="69">
        <f>2*100/16</f>
        <v>12.5</v>
      </c>
      <c r="S20" s="58"/>
    </row>
    <row r="21" spans="1:57" ht="24.95" customHeight="1">
      <c r="L21" s="228" t="s">
        <v>56</v>
      </c>
      <c r="M21" s="228"/>
      <c r="N21" s="228"/>
      <c r="O21" s="228"/>
      <c r="P21" s="232" t="s">
        <v>64</v>
      </c>
      <c r="Q21" s="233"/>
      <c r="R21" s="233"/>
      <c r="S21" s="234"/>
    </row>
    <row r="22" spans="1:57" ht="24.95" customHeight="1"/>
  </sheetData>
  <mergeCells count="61">
    <mergeCell ref="L21:O21"/>
    <mergeCell ref="P21:S21"/>
    <mergeCell ref="G20:H20"/>
    <mergeCell ref="E18:F18"/>
    <mergeCell ref="G18:H18"/>
    <mergeCell ref="J18:K18"/>
    <mergeCell ref="E15:F15"/>
    <mergeCell ref="G15:H15"/>
    <mergeCell ref="J15:K15"/>
    <mergeCell ref="B19:D19"/>
    <mergeCell ref="E19:F19"/>
    <mergeCell ref="G19:H19"/>
    <mergeCell ref="J19:K19"/>
    <mergeCell ref="E16:F16"/>
    <mergeCell ref="G16:H16"/>
    <mergeCell ref="J16:K16"/>
    <mergeCell ref="E17:F17"/>
    <mergeCell ref="G17:H17"/>
    <mergeCell ref="J17:K17"/>
    <mergeCell ref="E13:F13"/>
    <mergeCell ref="G13:H13"/>
    <mergeCell ref="J13:K13"/>
    <mergeCell ref="E14:F14"/>
    <mergeCell ref="G14:H14"/>
    <mergeCell ref="J14:K14"/>
    <mergeCell ref="E11:F11"/>
    <mergeCell ref="G11:H11"/>
    <mergeCell ref="J11:K11"/>
    <mergeCell ref="E12:F12"/>
    <mergeCell ref="G12:H12"/>
    <mergeCell ref="J12:K12"/>
    <mergeCell ref="E9:F9"/>
    <mergeCell ref="G9:H9"/>
    <mergeCell ref="J9:K9"/>
    <mergeCell ref="E10:F10"/>
    <mergeCell ref="G10:H10"/>
    <mergeCell ref="J10:K10"/>
    <mergeCell ref="E7:F7"/>
    <mergeCell ref="G7:H7"/>
    <mergeCell ref="J7:K7"/>
    <mergeCell ref="E8:F8"/>
    <mergeCell ref="G8:H8"/>
    <mergeCell ref="J8:K8"/>
    <mergeCell ref="E5:F5"/>
    <mergeCell ref="G5:H5"/>
    <mergeCell ref="J5:K5"/>
    <mergeCell ref="E6:F6"/>
    <mergeCell ref="G6:H6"/>
    <mergeCell ref="J6:K6"/>
    <mergeCell ref="E3:F3"/>
    <mergeCell ref="G3:H3"/>
    <mergeCell ref="J3:K3"/>
    <mergeCell ref="E4:F4"/>
    <mergeCell ref="G4:H4"/>
    <mergeCell ref="J4:K4"/>
    <mergeCell ref="A1:H1"/>
    <mergeCell ref="L1:O1"/>
    <mergeCell ref="P1:S1"/>
    <mergeCell ref="E2:F2"/>
    <mergeCell ref="G2:H2"/>
    <mergeCell ref="J2:K2"/>
  </mergeCells>
  <pageMargins left="0.31496062992125984" right="0.11811023622047245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สรุปผลต้นทุนปี58 59</vt:lpstr>
      <vt:lpstr>สรุปผลต้นทุนปี59 ตามขนาด รพ</vt:lpstr>
      <vt:lpstr>สรุปผลต้นทุน เทียบ1_58 +1_59</vt:lpstr>
      <vt:lpstr>สรุปผลต้นทุนเทียบ 4_58+1_59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2016-07-27T01:56:42Z</cp:lastPrinted>
  <dcterms:created xsi:type="dcterms:W3CDTF">2016-03-24T02:50:41Z</dcterms:created>
  <dcterms:modified xsi:type="dcterms:W3CDTF">2016-07-29T08:01:05Z</dcterms:modified>
</cp:coreProperties>
</file>